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7230" tabRatio="892" firstSheet="3" activeTab="5"/>
  </bookViews>
  <sheets>
    <sheet name="Visit sample sizes" sheetId="4" r:id="rId1"/>
    <sheet name="% of visits involving any spend" sheetId="3" r:id="rId2"/>
    <sheet name="% spending on categories" sheetId="10" r:id="rId3"/>
    <sheet name="Visits, spend, spend per visit " sheetId="1" r:id="rId4"/>
    <sheet name="Profile of visits, spend" sheetId="2" r:id="rId5"/>
    <sheet name="CHAID Any spend" sheetId="5" r:id="rId6"/>
    <sheet name="CHAID Any spend demog" sheetId="7" r:id="rId7"/>
    <sheet name="CHAID Ave. spend" sheetId="6" r:id="rId8"/>
    <sheet name="CHAID Ave Spend demog" sheetId="8" r:id="rId9"/>
  </sheets>
  <calcPr calcId="145621"/>
</workbook>
</file>

<file path=xl/calcChain.xml><?xml version="1.0" encoding="utf-8"?>
<calcChain xmlns="http://schemas.openxmlformats.org/spreadsheetml/2006/main">
  <c r="F3" i="5" l="1"/>
  <c r="D153" i="2"/>
  <c r="D150" i="2"/>
  <c r="D140" i="2"/>
  <c r="D133" i="2"/>
  <c r="D128" i="2"/>
  <c r="D126" i="2"/>
  <c r="D124" i="2"/>
  <c r="D121" i="2"/>
  <c r="D117" i="2"/>
  <c r="D116" i="2"/>
  <c r="D114" i="2"/>
  <c r="D112" i="2"/>
  <c r="C112" i="2"/>
  <c r="D110" i="2"/>
  <c r="D109" i="2"/>
  <c r="D105" i="2"/>
  <c r="D102" i="2"/>
  <c r="D100" i="2"/>
  <c r="C100" i="2"/>
  <c r="D98" i="2"/>
  <c r="D93" i="2"/>
  <c r="D86" i="2"/>
  <c r="D76" i="2"/>
  <c r="D69" i="2"/>
  <c r="D64" i="2"/>
  <c r="D62" i="2"/>
  <c r="D60" i="2"/>
  <c r="D57" i="2"/>
  <c r="D53" i="2"/>
  <c r="D52" i="2"/>
  <c r="D50" i="2"/>
  <c r="D48" i="2"/>
  <c r="D46" i="2"/>
  <c r="D45" i="2"/>
  <c r="D41" i="2"/>
  <c r="D37" i="2"/>
  <c r="C36" i="2"/>
  <c r="D34" i="2"/>
  <c r="D32" i="2"/>
  <c r="D30" i="2"/>
  <c r="C29" i="2"/>
  <c r="D28" i="2"/>
  <c r="D25" i="2"/>
  <c r="D21" i="2"/>
  <c r="D18" i="2"/>
  <c r="D16" i="2"/>
  <c r="D14" i="2"/>
  <c r="D11" i="2"/>
  <c r="D10" i="2"/>
  <c r="C9" i="2"/>
  <c r="D7" i="2"/>
  <c r="D6" i="2"/>
  <c r="D3" i="2"/>
  <c r="D2" i="2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F131" i="1"/>
  <c r="E131" i="1"/>
  <c r="F130" i="1"/>
  <c r="E130" i="1"/>
  <c r="F129" i="1"/>
  <c r="E129" i="1"/>
  <c r="F128" i="1"/>
  <c r="E128" i="1"/>
  <c r="F127" i="1"/>
  <c r="E127" i="1"/>
  <c r="F126" i="1"/>
  <c r="E126" i="1"/>
  <c r="F125" i="1"/>
  <c r="E125" i="1"/>
  <c r="F124" i="1"/>
  <c r="E124" i="1"/>
  <c r="F123" i="1"/>
  <c r="E123" i="1"/>
  <c r="F122" i="1"/>
  <c r="E122" i="1"/>
  <c r="F121" i="1"/>
  <c r="E121" i="1"/>
  <c r="F120" i="1"/>
  <c r="E120" i="1"/>
  <c r="F119" i="1"/>
  <c r="E119" i="1"/>
  <c r="F118" i="1"/>
  <c r="E118" i="1"/>
  <c r="F117" i="1"/>
  <c r="E117" i="1"/>
  <c r="F116" i="1"/>
  <c r="E116" i="1"/>
  <c r="F115" i="1"/>
  <c r="E115" i="1"/>
  <c r="F114" i="1"/>
  <c r="E114" i="1"/>
  <c r="F113" i="1"/>
  <c r="E113" i="1"/>
  <c r="F112" i="1"/>
  <c r="E112" i="1"/>
  <c r="F111" i="1"/>
  <c r="E111" i="1"/>
  <c r="E110" i="1"/>
  <c r="E109" i="1"/>
  <c r="E108" i="1"/>
  <c r="E107" i="1"/>
  <c r="E106" i="1"/>
  <c r="F105" i="1"/>
  <c r="E105" i="1"/>
  <c r="F104" i="1"/>
  <c r="E104" i="1"/>
  <c r="E103" i="1"/>
  <c r="E102" i="1"/>
  <c r="F101" i="1"/>
  <c r="E101" i="1"/>
  <c r="F100" i="1"/>
  <c r="E100" i="1"/>
  <c r="F99" i="1"/>
  <c r="E99" i="1"/>
  <c r="F98" i="1"/>
  <c r="E98" i="1"/>
  <c r="F97" i="1"/>
  <c r="E97" i="1"/>
  <c r="F96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F66" i="1"/>
  <c r="G66" i="1" s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F6" i="1"/>
  <c r="E6" i="1"/>
  <c r="F5" i="1"/>
  <c r="E5" i="1"/>
  <c r="F4" i="1"/>
  <c r="E4" i="1"/>
  <c r="F3" i="1"/>
  <c r="E3" i="1"/>
  <c r="D2" i="1"/>
  <c r="C2" i="1"/>
  <c r="C65" i="2" s="1"/>
  <c r="E50" i="2" l="1"/>
  <c r="E53" i="2"/>
  <c r="C2" i="2"/>
  <c r="C10" i="2"/>
  <c r="E10" i="2" s="1"/>
  <c r="C16" i="2"/>
  <c r="C23" i="2"/>
  <c r="C41" i="2"/>
  <c r="C55" i="2"/>
  <c r="C81" i="2"/>
  <c r="C88" i="2"/>
  <c r="C95" i="2"/>
  <c r="C107" i="2"/>
  <c r="C119" i="2"/>
  <c r="E126" i="2"/>
  <c r="C145" i="2"/>
  <c r="C152" i="2"/>
  <c r="E2" i="2"/>
  <c r="C5" i="2"/>
  <c r="C13" i="2"/>
  <c r="E16" i="2"/>
  <c r="C20" i="2"/>
  <c r="C27" i="2"/>
  <c r="E41" i="2"/>
  <c r="E46" i="2"/>
  <c r="E60" i="2"/>
  <c r="E114" i="2"/>
  <c r="E6" i="2"/>
  <c r="C154" i="2"/>
  <c r="C150" i="2"/>
  <c r="E150" i="2" s="1"/>
  <c r="C146" i="2"/>
  <c r="C142" i="2"/>
  <c r="C138" i="2"/>
  <c r="C134" i="2"/>
  <c r="C130" i="2"/>
  <c r="C126" i="2"/>
  <c r="C122" i="2"/>
  <c r="C118" i="2"/>
  <c r="C114" i="2"/>
  <c r="C110" i="2"/>
  <c r="C106" i="2"/>
  <c r="C102" i="2"/>
  <c r="E102" i="2" s="1"/>
  <c r="C98" i="2"/>
  <c r="C94" i="2"/>
  <c r="C90" i="2"/>
  <c r="C86" i="2"/>
  <c r="C82" i="2"/>
  <c r="C78" i="2"/>
  <c r="C74" i="2"/>
  <c r="C70" i="2"/>
  <c r="C66" i="2"/>
  <c r="C62" i="2"/>
  <c r="E62" i="2" s="1"/>
  <c r="C58" i="2"/>
  <c r="C54" i="2"/>
  <c r="C50" i="2"/>
  <c r="C46" i="2"/>
  <c r="C42" i="2"/>
  <c r="C153" i="2"/>
  <c r="C149" i="2"/>
  <c r="C147" i="2"/>
  <c r="C140" i="2"/>
  <c r="C133" i="2"/>
  <c r="E133" i="2" s="1"/>
  <c r="C131" i="2"/>
  <c r="C124" i="2"/>
  <c r="C117" i="2"/>
  <c r="E117" i="2" s="1"/>
  <c r="C115" i="2"/>
  <c r="C108" i="2"/>
  <c r="C101" i="2"/>
  <c r="C99" i="2"/>
  <c r="C92" i="2"/>
  <c r="C85" i="2"/>
  <c r="C83" i="2"/>
  <c r="C76" i="2"/>
  <c r="E76" i="2" s="1"/>
  <c r="C69" i="2"/>
  <c r="E69" i="2" s="1"/>
  <c r="C67" i="2"/>
  <c r="C60" i="2"/>
  <c r="C53" i="2"/>
  <c r="C51" i="2"/>
  <c r="C44" i="2"/>
  <c r="C38" i="2"/>
  <c r="C34" i="2"/>
  <c r="E34" i="2" s="1"/>
  <c r="C30" i="2"/>
  <c r="E30" i="2" s="1"/>
  <c r="C26" i="2"/>
  <c r="C22" i="2"/>
  <c r="C18" i="2"/>
  <c r="E18" i="2" s="1"/>
  <c r="C14" i="2"/>
  <c r="E14" i="2" s="1"/>
  <c r="C135" i="2"/>
  <c r="C128" i="2"/>
  <c r="E128" i="2" s="1"/>
  <c r="C123" i="2"/>
  <c r="C121" i="2"/>
  <c r="E121" i="2" s="1"/>
  <c r="C116" i="2"/>
  <c r="C111" i="2"/>
  <c r="C109" i="2"/>
  <c r="E109" i="2" s="1"/>
  <c r="C104" i="2"/>
  <c r="C97" i="2"/>
  <c r="C71" i="2"/>
  <c r="C64" i="2"/>
  <c r="E64" i="2" s="1"/>
  <c r="C59" i="2"/>
  <c r="C57" i="2"/>
  <c r="E57" i="2" s="1"/>
  <c r="C52" i="2"/>
  <c r="C47" i="2"/>
  <c r="C45" i="2"/>
  <c r="E45" i="2" s="1"/>
  <c r="C37" i="2"/>
  <c r="E37" i="2" s="1"/>
  <c r="C35" i="2"/>
  <c r="C28" i="2"/>
  <c r="C21" i="2"/>
  <c r="E21" i="2" s="1"/>
  <c r="C19" i="2"/>
  <c r="C11" i="2"/>
  <c r="E11" i="2" s="1"/>
  <c r="C7" i="2"/>
  <c r="E7" i="2" s="1"/>
  <c r="C3" i="2"/>
  <c r="E3" i="2" s="1"/>
  <c r="E2" i="1"/>
  <c r="C141" i="2"/>
  <c r="C129" i="2"/>
  <c r="C96" i="2"/>
  <c r="C91" i="2"/>
  <c r="C79" i="2"/>
  <c r="C151" i="2"/>
  <c r="C144" i="2"/>
  <c r="C139" i="2"/>
  <c r="C137" i="2"/>
  <c r="C132" i="2"/>
  <c r="C127" i="2"/>
  <c r="C125" i="2"/>
  <c r="C120" i="2"/>
  <c r="C113" i="2"/>
  <c r="C87" i="2"/>
  <c r="C80" i="2"/>
  <c r="C75" i="2"/>
  <c r="C73" i="2"/>
  <c r="C68" i="2"/>
  <c r="C63" i="2"/>
  <c r="C61" i="2"/>
  <c r="C56" i="2"/>
  <c r="C49" i="2"/>
  <c r="C40" i="2"/>
  <c r="C33" i="2"/>
  <c r="C31" i="2"/>
  <c r="C24" i="2"/>
  <c r="C17" i="2"/>
  <c r="C15" i="2"/>
  <c r="C12" i="2"/>
  <c r="C8" i="2"/>
  <c r="C4" i="2"/>
  <c r="C148" i="2"/>
  <c r="C143" i="2"/>
  <c r="C136" i="2"/>
  <c r="C103" i="2"/>
  <c r="C89" i="2"/>
  <c r="C84" i="2"/>
  <c r="C77" i="2"/>
  <c r="C72" i="2"/>
  <c r="C6" i="2"/>
  <c r="C25" i="2"/>
  <c r="E25" i="2" s="1"/>
  <c r="E28" i="2"/>
  <c r="C32" i="2"/>
  <c r="E32" i="2" s="1"/>
  <c r="C39" i="2"/>
  <c r="C43" i="2"/>
  <c r="C48" i="2"/>
  <c r="E48" i="2" s="1"/>
  <c r="E52" i="2"/>
  <c r="C93" i="2"/>
  <c r="E93" i="2" s="1"/>
  <c r="E98" i="2"/>
  <c r="C105" i="2"/>
  <c r="E105" i="2" s="1"/>
  <c r="E110" i="2"/>
  <c r="E116" i="2"/>
  <c r="E140" i="2"/>
  <c r="E100" i="2"/>
  <c r="E124" i="2"/>
  <c r="E153" i="2"/>
  <c r="D151" i="2"/>
  <c r="D147" i="2"/>
  <c r="E147" i="2" s="1"/>
  <c r="D143" i="2"/>
  <c r="E143" i="2" s="1"/>
  <c r="D139" i="2"/>
  <c r="E139" i="2" s="1"/>
  <c r="D135" i="2"/>
  <c r="E135" i="2" s="1"/>
  <c r="D131" i="2"/>
  <c r="D127" i="2"/>
  <c r="D123" i="2"/>
  <c r="E123" i="2" s="1"/>
  <c r="D119" i="2"/>
  <c r="E119" i="2" s="1"/>
  <c r="D115" i="2"/>
  <c r="D111" i="2"/>
  <c r="E111" i="2" s="1"/>
  <c r="D107" i="2"/>
  <c r="E107" i="2" s="1"/>
  <c r="D103" i="2"/>
  <c r="E103" i="2" s="1"/>
  <c r="D99" i="2"/>
  <c r="D95" i="2"/>
  <c r="E95" i="2" s="1"/>
  <c r="D91" i="2"/>
  <c r="E91" i="2" s="1"/>
  <c r="D87" i="2"/>
  <c r="D83" i="2"/>
  <c r="E83" i="2" s="1"/>
  <c r="D79" i="2"/>
  <c r="E79" i="2" s="1"/>
  <c r="D75" i="2"/>
  <c r="E75" i="2" s="1"/>
  <c r="D71" i="2"/>
  <c r="E71" i="2" s="1"/>
  <c r="D67" i="2"/>
  <c r="D63" i="2"/>
  <c r="E63" i="2" s="1"/>
  <c r="D59" i="2"/>
  <c r="E59" i="2" s="1"/>
  <c r="D55" i="2"/>
  <c r="E55" i="2" s="1"/>
  <c r="D51" i="2"/>
  <c r="D47" i="2"/>
  <c r="E47" i="2" s="1"/>
  <c r="D43" i="2"/>
  <c r="E43" i="2" s="1"/>
  <c r="D152" i="2"/>
  <c r="E152" i="2" s="1"/>
  <c r="D145" i="2"/>
  <c r="D138" i="2"/>
  <c r="E138" i="2" s="1"/>
  <c r="D136" i="2"/>
  <c r="E136" i="2" s="1"/>
  <c r="D129" i="2"/>
  <c r="E129" i="2" s="1"/>
  <c r="D122" i="2"/>
  <c r="D120" i="2"/>
  <c r="E120" i="2" s="1"/>
  <c r="D113" i="2"/>
  <c r="E113" i="2" s="1"/>
  <c r="D106" i="2"/>
  <c r="E106" i="2" s="1"/>
  <c r="D104" i="2"/>
  <c r="D97" i="2"/>
  <c r="E97" i="2" s="1"/>
  <c r="D90" i="2"/>
  <c r="E90" i="2" s="1"/>
  <c r="D88" i="2"/>
  <c r="D81" i="2"/>
  <c r="D74" i="2"/>
  <c r="E74" i="2" s="1"/>
  <c r="D72" i="2"/>
  <c r="E72" i="2" s="1"/>
  <c r="D65" i="2"/>
  <c r="E65" i="2" s="1"/>
  <c r="D58" i="2"/>
  <c r="D56" i="2"/>
  <c r="E56" i="2" s="1"/>
  <c r="D49" i="2"/>
  <c r="E49" i="2" s="1"/>
  <c r="D42" i="2"/>
  <c r="E42" i="2" s="1"/>
  <c r="D39" i="2"/>
  <c r="E39" i="2" s="1"/>
  <c r="D35" i="2"/>
  <c r="E35" i="2" s="1"/>
  <c r="D31" i="2"/>
  <c r="E31" i="2" s="1"/>
  <c r="D27" i="2"/>
  <c r="E27" i="2" s="1"/>
  <c r="D23" i="2"/>
  <c r="E23" i="2" s="1"/>
  <c r="D19" i="2"/>
  <c r="E19" i="2" s="1"/>
  <c r="D15" i="2"/>
  <c r="E15" i="2" s="1"/>
  <c r="D5" i="2"/>
  <c r="D9" i="2"/>
  <c r="E9" i="2" s="1"/>
  <c r="D13" i="2"/>
  <c r="E13" i="2" s="1"/>
  <c r="D20" i="2"/>
  <c r="E20" i="2" s="1"/>
  <c r="D22" i="2"/>
  <c r="E22" i="2" s="1"/>
  <c r="D29" i="2"/>
  <c r="E29" i="2" s="1"/>
  <c r="D36" i="2"/>
  <c r="E36" i="2" s="1"/>
  <c r="D38" i="2"/>
  <c r="E38" i="2" s="1"/>
  <c r="D44" i="2"/>
  <c r="E44" i="2" s="1"/>
  <c r="D70" i="2"/>
  <c r="D77" i="2"/>
  <c r="D82" i="2"/>
  <c r="E82" i="2" s="1"/>
  <c r="D84" i="2"/>
  <c r="E84" i="2" s="1"/>
  <c r="D89" i="2"/>
  <c r="E89" i="2" s="1"/>
  <c r="D94" i="2"/>
  <c r="E94" i="2" s="1"/>
  <c r="D96" i="2"/>
  <c r="E96" i="2" s="1"/>
  <c r="D101" i="2"/>
  <c r="E101" i="2" s="1"/>
  <c r="D108" i="2"/>
  <c r="D134" i="2"/>
  <c r="D141" i="2"/>
  <c r="E141" i="2" s="1"/>
  <c r="D146" i="2"/>
  <c r="E146" i="2" s="1"/>
  <c r="D148" i="2"/>
  <c r="E148" i="2" s="1"/>
  <c r="D154" i="2"/>
  <c r="E154" i="2" s="1"/>
  <c r="E86" i="2"/>
  <c r="E112" i="2"/>
  <c r="D4" i="2"/>
  <c r="E4" i="2" s="1"/>
  <c r="D8" i="2"/>
  <c r="E8" i="2" s="1"/>
  <c r="D12" i="2"/>
  <c r="E12" i="2" s="1"/>
  <c r="D17" i="2"/>
  <c r="D24" i="2"/>
  <c r="D26" i="2"/>
  <c r="E26" i="2" s="1"/>
  <c r="D33" i="2"/>
  <c r="E33" i="2" s="1"/>
  <c r="D40" i="2"/>
  <c r="D54" i="2"/>
  <c r="D61" i="2"/>
  <c r="E61" i="2" s="1"/>
  <c r="D66" i="2"/>
  <c r="E66" i="2" s="1"/>
  <c r="D68" i="2"/>
  <c r="D73" i="2"/>
  <c r="E73" i="2" s="1"/>
  <c r="D78" i="2"/>
  <c r="E78" i="2" s="1"/>
  <c r="D80" i="2"/>
  <c r="E80" i="2" s="1"/>
  <c r="D85" i="2"/>
  <c r="D92" i="2"/>
  <c r="D118" i="2"/>
  <c r="E118" i="2" s="1"/>
  <c r="D125" i="2"/>
  <c r="E125" i="2" s="1"/>
  <c r="D130" i="2"/>
  <c r="E130" i="2" s="1"/>
  <c r="D132" i="2"/>
  <c r="E132" i="2" s="1"/>
  <c r="D137" i="2"/>
  <c r="E137" i="2" s="1"/>
  <c r="D142" i="2"/>
  <c r="E142" i="2" s="1"/>
  <c r="D144" i="2"/>
  <c r="D149" i="2"/>
  <c r="E149" i="2" s="1"/>
  <c r="E92" i="2" l="1"/>
  <c r="E54" i="2"/>
  <c r="E134" i="2"/>
  <c r="E77" i="2"/>
  <c r="E127" i="2"/>
  <c r="E144" i="2"/>
  <c r="E85" i="2"/>
  <c r="E68" i="2"/>
  <c r="E40" i="2"/>
  <c r="E17" i="2"/>
  <c r="E108" i="2"/>
  <c r="E70" i="2"/>
  <c r="E58" i="2"/>
  <c r="E81" i="2"/>
  <c r="E104" i="2"/>
  <c r="E122" i="2"/>
  <c r="E145" i="2"/>
  <c r="E51" i="2"/>
  <c r="E67" i="2"/>
  <c r="E99" i="2"/>
  <c r="E115" i="2"/>
  <c r="E131" i="2"/>
  <c r="E24" i="2"/>
  <c r="E5" i="2"/>
  <c r="E88" i="2"/>
  <c r="E87" i="2"/>
  <c r="E151" i="2"/>
</calcChain>
</file>

<file path=xl/sharedStrings.xml><?xml version="1.0" encoding="utf-8"?>
<sst xmlns="http://schemas.openxmlformats.org/spreadsheetml/2006/main" count="3522" uniqueCount="461">
  <si>
    <t xml:space="preserve"> </t>
  </si>
  <si>
    <t>General type of place where most time during the visit was spent</t>
  </si>
  <si>
    <t>In a town or city</t>
  </si>
  <si>
    <t>In a seaside resort or town</t>
  </si>
  <si>
    <t>Other seaside coastline (including beaches and cliffs)</t>
  </si>
  <si>
    <t>In the countryside (including areas around towns and cities)</t>
  </si>
  <si>
    <t>No</t>
  </si>
  <si>
    <t>Yes</t>
  </si>
  <si>
    <t>Region where the visit was taken</t>
  </si>
  <si>
    <t>East Midlands</t>
  </si>
  <si>
    <t>East of England</t>
  </si>
  <si>
    <t>London</t>
  </si>
  <si>
    <t>North East</t>
  </si>
  <si>
    <t>North West</t>
  </si>
  <si>
    <t>South East</t>
  </si>
  <si>
    <t>South West</t>
  </si>
  <si>
    <t>West Midlands</t>
  </si>
  <si>
    <t>Yorkshire and the Humber</t>
  </si>
  <si>
    <t>Distance to visit destination (miles)</t>
  </si>
  <si>
    <t>(0.5)  Less than 1 mile</t>
  </si>
  <si>
    <t>(1.5)  1 or 2 miles</t>
  </si>
  <si>
    <t>(4.0)  3 to 5 miles</t>
  </si>
  <si>
    <t>(8.0)  6 to 10 miles</t>
  </si>
  <si>
    <t>(15.5) 11 to 20 miles</t>
  </si>
  <si>
    <t>(30.5) 21 to 40 miles</t>
  </si>
  <si>
    <t>(50.5) 41 to 60 miles</t>
  </si>
  <si>
    <t>(70.5) 61 to 80 miles</t>
  </si>
  <si>
    <t>(90.5) 81 to 100 miles</t>
  </si>
  <si>
    <t>(120)  More than 100 miles</t>
  </si>
  <si>
    <t>Start point of the visit</t>
  </si>
  <si>
    <t>Your home</t>
  </si>
  <si>
    <t>Someone else's home</t>
  </si>
  <si>
    <t>Work</t>
  </si>
  <si>
    <t>Holiday accommodation</t>
  </si>
  <si>
    <t>Somewhere else</t>
  </si>
  <si>
    <t>Form of transport used for the visit</t>
  </si>
  <si>
    <t>Car/van</t>
  </si>
  <si>
    <t>Train (includes tube/underground)</t>
  </si>
  <si>
    <t>Public bus or coach (scheduled service)</t>
  </si>
  <si>
    <t>Coach trip/ private coach</t>
  </si>
  <si>
    <t>Motorcycle/ scooter</t>
  </si>
  <si>
    <t>Bicycle/ mountain bike</t>
  </si>
  <si>
    <t>On foot/ walking</t>
  </si>
  <si>
    <t>Wheelchair/mobility scooter</t>
  </si>
  <si>
    <t>On horseback</t>
  </si>
  <si>
    <t>Boat (sail or motor)</t>
  </si>
  <si>
    <t>Taxi</t>
  </si>
  <si>
    <t>Other</t>
  </si>
  <si>
    <t>Whether a Dog was present on the visit</t>
  </si>
  <si>
    <t>Demographics - Age</t>
  </si>
  <si>
    <t>16-24</t>
  </si>
  <si>
    <t>25-34</t>
  </si>
  <si>
    <t>35-44</t>
  </si>
  <si>
    <t>45-54</t>
  </si>
  <si>
    <t>55-64</t>
  </si>
  <si>
    <t>65+</t>
  </si>
  <si>
    <t>Demographics - Gender</t>
  </si>
  <si>
    <t>Male</t>
  </si>
  <si>
    <t>Female</t>
  </si>
  <si>
    <t>Demographics - Ethnicity</t>
  </si>
  <si>
    <t>Demographics - Illness or Disability</t>
  </si>
  <si>
    <t>Demographics - Marital Status</t>
  </si>
  <si>
    <t>Married</t>
  </si>
  <si>
    <t>Single</t>
  </si>
  <si>
    <t>Sep/Wid/div</t>
  </si>
  <si>
    <t>Demographics - Working status</t>
  </si>
  <si>
    <t>F/T 30+ hrs</t>
  </si>
  <si>
    <t>P/T 8-29 hrs</t>
  </si>
  <si>
    <t>P/T &lt;8  hrs</t>
  </si>
  <si>
    <t>Retired</t>
  </si>
  <si>
    <t>At school</t>
  </si>
  <si>
    <t>F/T hghr educ</t>
  </si>
  <si>
    <t>Unemployed</t>
  </si>
  <si>
    <t>Demographics - Social Grade (combined codes)</t>
  </si>
  <si>
    <t>AB</t>
  </si>
  <si>
    <t>C1</t>
  </si>
  <si>
    <t>C2</t>
  </si>
  <si>
    <t>DE</t>
  </si>
  <si>
    <t>Demographics - Social Grade (all codes)</t>
  </si>
  <si>
    <t>A</t>
  </si>
  <si>
    <t>B</t>
  </si>
  <si>
    <t>D</t>
  </si>
  <si>
    <t>E</t>
  </si>
  <si>
    <t>Demographics - Lifestage</t>
  </si>
  <si>
    <t>Young Independent</t>
  </si>
  <si>
    <t>Older Independent</t>
  </si>
  <si>
    <t>Family</t>
  </si>
  <si>
    <t>Empty Nester</t>
  </si>
  <si>
    <t>Demographics - Ownership or access to a Car</t>
  </si>
  <si>
    <t>Demographics - Ownership of a Dog</t>
  </si>
  <si>
    <t>Demographics - Children in Household</t>
  </si>
  <si>
    <t>Any</t>
  </si>
  <si>
    <t>None</t>
  </si>
  <si>
    <t>Demographics - Number of Adults in Household</t>
  </si>
  <si>
    <t>1</t>
  </si>
  <si>
    <t>2</t>
  </si>
  <si>
    <t>3</t>
  </si>
  <si>
    <t>4</t>
  </si>
  <si>
    <t>5+</t>
  </si>
  <si>
    <t>Demographics - Total Household Size</t>
  </si>
  <si>
    <t>Demographics - Housing tenure</t>
  </si>
  <si>
    <t>Mortgage</t>
  </si>
  <si>
    <t>Owned outright</t>
  </si>
  <si>
    <t>Rent local authority</t>
  </si>
  <si>
    <t>Rent private</t>
  </si>
  <si>
    <t>Demographics - Region of residence</t>
  </si>
  <si>
    <t>Yorks Humb</t>
  </si>
  <si>
    <t>East Mids</t>
  </si>
  <si>
    <t>West Mids</t>
  </si>
  <si>
    <t>East Englnd</t>
  </si>
  <si>
    <t>TOTAL</t>
  </si>
  <si>
    <t>TOTAL VISITS ('000s)</t>
  </si>
  <si>
    <t>TOTAL EXPENDITURE ('000s)</t>
  </si>
  <si>
    <t>Eating or Drinking Out</t>
  </si>
  <si>
    <t>Fieldsports</t>
  </si>
  <si>
    <t>Fishing</t>
  </si>
  <si>
    <t>Horse Riding</t>
  </si>
  <si>
    <t>Off Road Cycling or Mountain Biking</t>
  </si>
  <si>
    <t>Off Road Driving or Motorcycling</t>
  </si>
  <si>
    <t>Picnicking</t>
  </si>
  <si>
    <t>Playing with Children</t>
  </si>
  <si>
    <t>Road Cycling</t>
  </si>
  <si>
    <t>Running</t>
  </si>
  <si>
    <t>Appreciating Scenery from a Car</t>
  </si>
  <si>
    <t>Swimming Outdoors</t>
  </si>
  <si>
    <t>Beach, Sunbathing Or Paddling</t>
  </si>
  <si>
    <t>Visiting An Attraction</t>
  </si>
  <si>
    <t>Walking Without a Dog (including short walks, rambling or hill walking)</t>
  </si>
  <si>
    <t>Walking With a Dog (including short walks, rambling or hill walking)</t>
  </si>
  <si>
    <t>Watersports</t>
  </si>
  <si>
    <t>Wildlife Watching</t>
  </si>
  <si>
    <t>Informal Games and Sport (for example Frisbee or gold)</t>
  </si>
  <si>
    <t>Any Other Outdoor Activities</t>
  </si>
  <si>
    <t>none of the activities in the list</t>
  </si>
  <si>
    <t xml:space="preserve">Visit activity </t>
  </si>
  <si>
    <t>Woodland or Forest</t>
  </si>
  <si>
    <t>Farmland</t>
  </si>
  <si>
    <t>Mountain, Hill or Moorland</t>
  </si>
  <si>
    <t>River, Lake or Canal</t>
  </si>
  <si>
    <t>Village</t>
  </si>
  <si>
    <t>Path, Cycleway or Bridleway</t>
  </si>
  <si>
    <t>Country Park</t>
  </si>
  <si>
    <t>another open space in the Countryside</t>
  </si>
  <si>
    <t>Park in a Town or city</t>
  </si>
  <si>
    <t>Allotment or Community Garden</t>
  </si>
  <si>
    <t>Children's Playground</t>
  </si>
  <si>
    <t>Playing Field or Other Recreation Area</t>
  </si>
  <si>
    <t>another Open Space in a Town or city</t>
  </si>
  <si>
    <t>a Beach</t>
  </si>
  <si>
    <t>Other Coastline</t>
  </si>
  <si>
    <t>other places not in the list</t>
  </si>
  <si>
    <t>Specific visit location included</t>
  </si>
  <si>
    <t>Visit motivation</t>
  </si>
  <si>
    <t>To Spend Time With Family</t>
  </si>
  <si>
    <t>To Spend Time With Friends</t>
  </si>
  <si>
    <t>To Learn Something About The Outdoors</t>
  </si>
  <si>
    <t>For Fresh Air Or To Enjoy Pleasant Weather</t>
  </si>
  <si>
    <t>For Health Or Exercise</t>
  </si>
  <si>
    <t>For Peace and Quiet</t>
  </si>
  <si>
    <t>To Relax And Unwind</t>
  </si>
  <si>
    <t>To Exercise Your Dog</t>
  </si>
  <si>
    <t>To Enjoy Scenery</t>
  </si>
  <si>
    <t>To Enjoy Wildlife</t>
  </si>
  <si>
    <t>To Entertain Children</t>
  </si>
  <si>
    <t>To Challenge Yourself Or Achieve Something</t>
  </si>
  <si>
    <t>To Be Somewhere You Like</t>
  </si>
  <si>
    <t>For Other Reasons</t>
  </si>
  <si>
    <t>Not BAME</t>
  </si>
  <si>
    <t>BAME</t>
  </si>
  <si>
    <t>AVERAGE SPEND PER VISIT (INCLUDING ZEROS)</t>
  </si>
  <si>
    <r>
      <t xml:space="preserve">Conditional formatting rules - </t>
    </r>
    <r>
      <rPr>
        <b/>
        <sz val="11"/>
        <color rgb="FF00B050"/>
        <rFont val="Calibri"/>
        <family val="2"/>
        <scheme val="minor"/>
      </rPr>
      <t>GREEN</t>
    </r>
    <r>
      <rPr>
        <b/>
        <sz val="11"/>
        <rFont val="Calibri"/>
        <family val="2"/>
        <scheme val="minor"/>
      </rPr>
      <t xml:space="preserve"> = £14 or more (double average). </t>
    </r>
    <r>
      <rPr>
        <b/>
        <sz val="11"/>
        <color rgb="FFFF0000"/>
        <rFont val="Calibri"/>
        <family val="2"/>
        <scheme val="minor"/>
      </rPr>
      <t>RED</t>
    </r>
    <r>
      <rPr>
        <b/>
        <sz val="11"/>
        <rFont val="Calibri"/>
        <family val="2"/>
        <scheme val="minor"/>
      </rPr>
      <t xml:space="preserve"> =  less than £3.50 (half average)</t>
    </r>
  </si>
  <si>
    <t>PERCENT POINT DIFFERENCE</t>
  </si>
  <si>
    <t>PROFILE OF TOTAL VISITS</t>
  </si>
  <si>
    <t>PROFILE OF TOTAL EXPENDITURE</t>
  </si>
  <si>
    <t xml:space="preserve"> Eating or Drinking Out</t>
  </si>
  <si>
    <t xml:space="preserve"> Fieldsports</t>
  </si>
  <si>
    <t xml:space="preserve"> Fishing</t>
  </si>
  <si>
    <t xml:space="preserve"> Horse Riding</t>
  </si>
  <si>
    <t xml:space="preserve"> Off Road Cycling or Mountain Biking</t>
  </si>
  <si>
    <t xml:space="preserve"> Off Road Driving or Motorcycling</t>
  </si>
  <si>
    <t xml:space="preserve"> Picnicking</t>
  </si>
  <si>
    <t xml:space="preserve"> Playing with Children</t>
  </si>
  <si>
    <t xml:space="preserve"> Road Cycling</t>
  </si>
  <si>
    <t xml:space="preserve"> Running</t>
  </si>
  <si>
    <t xml:space="preserve"> Appreciating Scenery from a Car</t>
  </si>
  <si>
    <t xml:space="preserve"> Swimming Outdoors</t>
  </si>
  <si>
    <t xml:space="preserve"> Beach, Sunbathing Or Paddling</t>
  </si>
  <si>
    <t xml:space="preserve"> Visiting An Attraction</t>
  </si>
  <si>
    <t xml:space="preserve"> Walking Without a Dog (including short walks, rambling or hill walking)</t>
  </si>
  <si>
    <t xml:space="preserve"> Walking With a Dog (including short walks, rambling or hill walking)</t>
  </si>
  <si>
    <t xml:space="preserve"> Watersports</t>
  </si>
  <si>
    <t xml:space="preserve"> Wildlife Watching</t>
  </si>
  <si>
    <t xml:space="preserve"> Informal Games and Sport (for example Frisbee or gold)</t>
  </si>
  <si>
    <t xml:space="preserve"> Any Other Outdoor Activities</t>
  </si>
  <si>
    <t>Visit activity</t>
  </si>
  <si>
    <t xml:space="preserve"> Woodland or Forest</t>
  </si>
  <si>
    <t xml:space="preserve"> Farmland</t>
  </si>
  <si>
    <t xml:space="preserve"> Mountain, Hill or Moorland</t>
  </si>
  <si>
    <t xml:space="preserve"> River, Lake or Canal</t>
  </si>
  <si>
    <t xml:space="preserve"> Village</t>
  </si>
  <si>
    <t xml:space="preserve"> Path, Cycleway or Bridleway</t>
  </si>
  <si>
    <t xml:space="preserve"> Country Park</t>
  </si>
  <si>
    <t xml:space="preserve"> another open space in the Countryside</t>
  </si>
  <si>
    <t xml:space="preserve"> Park in a Town or city</t>
  </si>
  <si>
    <t xml:space="preserve"> Allotment or Community Garden</t>
  </si>
  <si>
    <t xml:space="preserve"> Children's Playground</t>
  </si>
  <si>
    <t xml:space="preserve"> Playing Field or Other Recreation Area</t>
  </si>
  <si>
    <t xml:space="preserve"> another Open Space in a Town or city</t>
  </si>
  <si>
    <t xml:space="preserve"> a Beach</t>
  </si>
  <si>
    <t xml:space="preserve"> Other Coastline</t>
  </si>
  <si>
    <t>Specific location</t>
  </si>
  <si>
    <t>Non-BAME</t>
  </si>
  <si>
    <t>Percentage of visits involving any expenditure</t>
  </si>
  <si>
    <r>
      <t xml:space="preserve">Conditional formatting rules - </t>
    </r>
    <r>
      <rPr>
        <b/>
        <sz val="11"/>
        <color rgb="FF00B050"/>
        <rFont val="Calibri"/>
        <family val="2"/>
        <scheme val="minor"/>
      </rPr>
      <t>GREEN</t>
    </r>
    <r>
      <rPr>
        <b/>
        <sz val="11"/>
        <rFont val="Calibri"/>
        <family val="2"/>
        <scheme val="minor"/>
      </rPr>
      <t xml:space="preserve"> = 50% or more (double average). </t>
    </r>
    <r>
      <rPr>
        <b/>
        <sz val="11"/>
        <color rgb="FFFF0000"/>
        <rFont val="Calibri"/>
        <family val="2"/>
        <scheme val="minor"/>
      </rPr>
      <t>RED</t>
    </r>
    <r>
      <rPr>
        <b/>
        <sz val="11"/>
        <rFont val="Calibri"/>
        <family val="2"/>
        <scheme val="minor"/>
      </rPr>
      <t xml:space="preserve"> =  12.5% or less (half average)</t>
    </r>
  </si>
  <si>
    <t>Frequency</t>
  </si>
  <si>
    <t>Percent</t>
  </si>
  <si>
    <t>Valid Percent</t>
  </si>
  <si>
    <t>Cumulative Percent</t>
  </si>
  <si>
    <t>Valid</t>
  </si>
  <si>
    <t>Total</t>
  </si>
  <si>
    <t>Missing</t>
  </si>
  <si>
    <t>System</t>
  </si>
  <si>
    <t>Whether spent anything during visit - UNWEIGHTED</t>
  </si>
  <si>
    <t>Whether spent anything during visit - WEIGHTED</t>
  </si>
  <si>
    <r>
      <t xml:space="preserve">Colours added manually to highlight notable variations between profile of visits and profile of expenditure - </t>
    </r>
    <r>
      <rPr>
        <b/>
        <sz val="11"/>
        <color rgb="FF00B050"/>
        <rFont val="Calibri"/>
        <family val="2"/>
        <scheme val="minor"/>
      </rPr>
      <t>GREEN</t>
    </r>
    <r>
      <rPr>
        <b/>
        <sz val="11"/>
        <rFont val="Calibri"/>
        <family val="2"/>
        <scheme val="minor"/>
      </rPr>
      <t xml:space="preserve"> where higher spend share than visits, </t>
    </r>
    <r>
      <rPr>
        <b/>
        <sz val="11"/>
        <color rgb="FFFF0000"/>
        <rFont val="Calibri"/>
        <family val="2"/>
        <scheme val="minor"/>
      </rPr>
      <t>RED</t>
    </r>
    <r>
      <rPr>
        <b/>
        <sz val="11"/>
        <rFont val="Calibri"/>
        <family val="2"/>
        <scheme val="minor"/>
      </rPr>
      <t xml:space="preserve"> where lower spend share than visits</t>
    </r>
  </si>
  <si>
    <t>Node 0</t>
  </si>
  <si>
    <t>|</t>
  </si>
  <si>
    <t>&lt;=(0.5) Less than 1 mile</t>
  </si>
  <si>
    <t>Node 1</t>
  </si>
  <si>
    <t>Visit activity - Eating or Drinking Out (Adj. P-value=0.0000, Chi-square=542.6209, df=1)</t>
  </si>
  <si>
    <t>Node 9</t>
  </si>
  <si>
    <t>Visit activity - Walking With a Dog (including short walks, rambling or hill walking) (Adj. P-value=0.0000, Chi-square=259.5533, df=1)</t>
  </si>
  <si>
    <t>Node 25</t>
  </si>
  <si>
    <t>Node 26</t>
  </si>
  <si>
    <t>Node 10</t>
  </si>
  <si>
    <t>((0.5) Less than 1 mile,(1.5) 1 or 2 miles]</t>
  </si>
  <si>
    <t>Node 2</t>
  </si>
  <si>
    <t>Visit activity - Eating or Drinking Out (Adj. P-value=0.0000, Chi-square=361.6146, df=1)</t>
  </si>
  <si>
    <t>Node 11</t>
  </si>
  <si>
    <t>Form of transport used for the visit (Adj. P-value=0.0000, Chi-square=239.9772, df=2)</t>
  </si>
  <si>
    <t>Bicycle/ mountain bike;Car/van;On horseback</t>
  </si>
  <si>
    <t>Node 27</t>
  </si>
  <si>
    <t>On foot/ walking;Wheelchair/mobility scooter;Other;Coach trip/ private coach;Motorcycle/ scooter;Boat (sail or motor)</t>
  </si>
  <si>
    <t>Node 28</t>
  </si>
  <si>
    <t>Public bus or coach (scheduled service);Taxi;Train (includes tube/underground)</t>
  </si>
  <si>
    <t>Node 29</t>
  </si>
  <si>
    <t>Node 12</t>
  </si>
  <si>
    <t>Visit activity - Playing with Children (Adj. P-value=0.0179, Chi-square=5.6053, df=1)</t>
  </si>
  <si>
    <t>Node 30</t>
  </si>
  <si>
    <t>Node 31</t>
  </si>
  <si>
    <t>((1.5) 1 or 2 miles,(4.0) 3 to 5 miles]</t>
  </si>
  <si>
    <t>Node 3</t>
  </si>
  <si>
    <t>Visit activity - Eating or Drinking Out (Adj. P-value=0.0000, Chi-square=337.1023, df=1)</t>
  </si>
  <si>
    <t>Node 13</t>
  </si>
  <si>
    <t>Form of transport used for the visit (Adj. P-value=0.0000, Chi-square=210.2448, df=3)</t>
  </si>
  <si>
    <t>Node 32</t>
  </si>
  <si>
    <t>On foot/ walking;Wheelchair/mobility scooter;Boat (sail or motor);On horseback</t>
  </si>
  <si>
    <t>Node 33</t>
  </si>
  <si>
    <t>Car/van;Other;Coach trip/ private coach</t>
  </si>
  <si>
    <t>Node 34</t>
  </si>
  <si>
    <t>Public bus or coach (scheduled service);Taxi;Train (includes tube/underground);Motorcycle/ scooter</t>
  </si>
  <si>
    <t>Node 35</t>
  </si>
  <si>
    <t>Node 14</t>
  </si>
  <si>
    <t>((4.0) 3 to 5 miles,(8.0) 6 to 10 miles]</t>
  </si>
  <si>
    <t>Node 4</t>
  </si>
  <si>
    <t>Visit activity - Eating or Drinking Out (Adj. P-value=0.0000, Chi-square=113.8110, df=1)</t>
  </si>
  <si>
    <t>Node 15</t>
  </si>
  <si>
    <t>Form of transport used for the visit (Adj. P-value=0.0000, Chi-square=71.4229, df=3)</t>
  </si>
  <si>
    <t>Node 36</t>
  </si>
  <si>
    <t>On foot/ walking;Other;On horseback</t>
  </si>
  <si>
    <t>Node 37</t>
  </si>
  <si>
    <t>Car/van;Coach trip/ private coach;Motorcycle/ scooter</t>
  </si>
  <si>
    <t>Node 38</t>
  </si>
  <si>
    <t>Public bus or coach (scheduled service);Taxi;Train (includes tube/underground);Boat (sail or motor)</t>
  </si>
  <si>
    <t>Node 39</t>
  </si>
  <si>
    <t>Node 16</t>
  </si>
  <si>
    <t>((8.0) 6 to 10 miles,(15.5) 11 to 20 miles]</t>
  </si>
  <si>
    <t>Node 5</t>
  </si>
  <si>
    <t>Visit activity - Eating or Drinking Out (Adj. P-value=0.0000, Chi-square=64.5738, df=1)</t>
  </si>
  <si>
    <t>Node 17</t>
  </si>
  <si>
    <t>Visit activity - Visiting An Attraction (Adj. P-value=0.0001, Chi-square=15.0389, df=1)</t>
  </si>
  <si>
    <t>Node 40</t>
  </si>
  <si>
    <t>Node 41</t>
  </si>
  <si>
    <t>Node 18</t>
  </si>
  <si>
    <t>((15.5) 11 to 20 miles,(50.5) 41 to 60 miles]</t>
  </si>
  <si>
    <t>Node 6</t>
  </si>
  <si>
    <t>Visit activity - Eating or Drinking Out (Adj. P-value=0.0000, Chi-square=48.1968, df=1)</t>
  </si>
  <si>
    <t>Node 19</t>
  </si>
  <si>
    <t>Visit activity - Visiting An Attraction (Adj. P-value=0.0001, Chi-square=15.0159, df=1)</t>
  </si>
  <si>
    <t>Node 42</t>
  </si>
  <si>
    <t>Node 43</t>
  </si>
  <si>
    <t>Node 20</t>
  </si>
  <si>
    <t>((50.5) 41 to 60 miles,(90.5) 81 to 100 miles]</t>
  </si>
  <si>
    <t>Node 7</t>
  </si>
  <si>
    <t>Visit activity - Eating or Drinking Out (Adj. P-value=0.0007, Chi-square=11.4579, df=1)</t>
  </si>
  <si>
    <t>Node 21</t>
  </si>
  <si>
    <t>Node 22</t>
  </si>
  <si>
    <t>&gt;(90.5) 81 to 100 miles</t>
  </si>
  <si>
    <t>Node 8</t>
  </si>
  <si>
    <t>Visit activity - Walking Without a Dog (including short walks, rambling or hill walking) (Adj. P-value=0.0012, Chi-square=10.5023, df=1)</t>
  </si>
  <si>
    <t>Node 23</t>
  </si>
  <si>
    <t>Node 24</t>
  </si>
  <si>
    <t>1) Distance to visit destination (miles) (Adj. P-value=0.0000, Chi-square=3968.1688, df=7)</t>
  </si>
  <si>
    <t>Transport used</t>
  </si>
  <si>
    <t>Whether ate or drank out</t>
  </si>
  <si>
    <t>Whether walked with a dog</t>
  </si>
  <si>
    <t>Whether motivated by exercise</t>
  </si>
  <si>
    <t>Distance</t>
  </si>
  <si>
    <t>Most significant variables from multi-variate - in order of signficance</t>
  </si>
  <si>
    <t>Top 3 and bottom 3 groups from multi-variate</t>
  </si>
  <si>
    <t>Less than 1 mile from home, dog walking, did not eat out</t>
  </si>
  <si>
    <t>% spending anything on visit</t>
  </si>
  <si>
    <t>% of visits (unweighted)</t>
  </si>
  <si>
    <t>1 or 2 miles from home, did not eat out, on foot or coach/bus</t>
  </si>
  <si>
    <t>3 to 5 miles from home, did not eat out, on foot or coach/bus</t>
  </si>
  <si>
    <t>81 to 100 miles, ate out</t>
  </si>
  <si>
    <t>41 to 60 miles, ate out</t>
  </si>
  <si>
    <t>11 to 20 miles, visited an attraction</t>
  </si>
  <si>
    <t>More likely to spend if</t>
  </si>
  <si>
    <t>Travelled further</t>
  </si>
  <si>
    <t>Did not travel on foot</t>
  </si>
  <si>
    <t>Are out</t>
  </si>
  <si>
    <t>Did not walk a dog</t>
  </si>
  <si>
    <t>Not motivated by exercise</t>
  </si>
  <si>
    <t>Mean</t>
  </si>
  <si>
    <t>Std. Dev.</t>
  </si>
  <si>
    <t>n</t>
  </si>
  <si>
    <t>%</t>
  </si>
  <si>
    <t>Predicted</t>
  </si>
  <si>
    <t>Distance to visit destination (miles) (Adj. P-value=0.0000, F=502.2255, df=8,17168)</t>
  </si>
  <si>
    <t>Start point of the visit (Adj. P-value=0.0000, F=324.7438, df=2,5785)</t>
  </si>
  <si>
    <t>Your home;Work</t>
  </si>
  <si>
    <t>Visit activity - Eating or Drinking Out (Adj. P-value=0.0000, F=249.8796, df=1,5561)</t>
  </si>
  <si>
    <t>Someone else's home;Somewhere else</t>
  </si>
  <si>
    <t>Visit activity - Eating or Drinking Out (Adj. P-value=0.0000, F=365.7948, df=1,3806)</t>
  </si>
  <si>
    <t>Start point of the visit (Adj. P-value=0.0000, F=99.0787, df=1,3562)</t>
  </si>
  <si>
    <t>Holiday accommodation;Someone else's home;Somewhere else</t>
  </si>
  <si>
    <t>Visit activity - Playing with Children (Adj. P-value=0.0342, F=4.5342, df=1,242)</t>
  </si>
  <si>
    <t>Visit activity - Eating or Drinking Out (Adj. P-value=0.0000, F=163.0643, df=1,2851)</t>
  </si>
  <si>
    <t>Specific visit location included - other places not in the list (Adj. P-value=0.0000, F=28.7867, df=1,2547)</t>
  </si>
  <si>
    <t>Visit activity - Eating or Drinking Out (Adj. P-value=0.0000, F=71.9880, df=1,1565)</t>
  </si>
  <si>
    <t>Visit activity - Visiting An Attraction (Adj. P-value=0.0000, F=44.1284, df=1,1316)</t>
  </si>
  <si>
    <t>Visit activity - Eating or Drinking Out (Adj. P-value=0.0000, F=42.8055, df=1,1190)</t>
  </si>
  <si>
    <t>Visit activity - Visiting An Attraction (Adj. P-value=0.0000, F=36.3256, df=1,975)</t>
  </si>
  <si>
    <t>((15.5) 11 to 20 miles,(30.5) 21 to 40 miles]</t>
  </si>
  <si>
    <t>Visit activity - Eating or Drinking Out (Adj. P-value=0.0000, F=18.9883, df=1,909)</t>
  </si>
  <si>
    <t>Visit motivation - To Relax And Unwind (APRIL 2012 ONWARD) (Adj. P-value=0.0000, F=20.0549, df=1,695)</t>
  </si>
  <si>
    <t>No,missing</t>
  </si>
  <si>
    <t>Visit activity - Visiting An Attraction (Adj. P-value=0.0102, F=6.7136, df=1,212)</t>
  </si>
  <si>
    <t>Node 44</t>
  </si>
  <si>
    <t>((30.5) 21 to 40 miles,(50.5) 41 to 60 miles]</t>
  </si>
  <si>
    <t>Visit activity - Eating or Drinking Out (Adj. P-value=0.0003, F=13.4452, df=1,379)</t>
  </si>
  <si>
    <t>Visit activity - Visiting An Attraction (Adj. P-value=0.0019, F=9.7955, df=1,283)</t>
  </si>
  <si>
    <t>Node 45</t>
  </si>
  <si>
    <t>Node 46</t>
  </si>
  <si>
    <t>Visit activity - Visiting An Attraction (Adj. P-value=0.0001, F=15.0479, df=1,393)</t>
  </si>
  <si>
    <t>Visit activity - Eating or Drinking Out (Adj. P-value=0.0029, F=8.9926, df=1,304)</t>
  </si>
  <si>
    <t>Node 47</t>
  </si>
  <si>
    <t>Node 48</t>
  </si>
  <si>
    <t>Visit activity - Eating or Drinking Out (Adj. P-value=0.0018, F=9.8958, df=1,280)</t>
  </si>
  <si>
    <t>Visit activity - Walking Without a Dog (including short walks, rambling or hill walking) (Adj. P-value=0.0108, F=6.6137, df=1,200)</t>
  </si>
  <si>
    <t>Node 49</t>
  </si>
  <si>
    <t>Node 50</t>
  </si>
  <si>
    <t>MULTIVARIATE HEADLINES (SEE MV ANY SPEND TABS)</t>
  </si>
  <si>
    <t>Spend more if</t>
  </si>
  <si>
    <t>Whether visited an attraction</t>
  </si>
  <si>
    <t>Whether visited a beach</t>
  </si>
  <si>
    <t>Ate out</t>
  </si>
  <si>
    <t>Visited</t>
  </si>
  <si>
    <t>Average spend per visit</t>
  </si>
  <si>
    <t>Travelled more than 80 miles</t>
  </si>
  <si>
    <t>Travelled 40 to 80 miles</t>
  </si>
  <si>
    <t>Travelled 21 to 40 miles and are out</t>
  </si>
  <si>
    <t>Visit from home, less than 1 mile from home, did not eat out</t>
  </si>
  <si>
    <t>Visit from home, less than 1 or 2 miles from home, did not eat out</t>
  </si>
  <si>
    <t>Travelled 3 to 5 miles, did not eat out</t>
  </si>
  <si>
    <r>
      <t xml:space="preserve">Most significant </t>
    </r>
    <r>
      <rPr>
        <b/>
        <u/>
        <sz val="11"/>
        <color theme="1"/>
        <rFont val="Calibri"/>
        <family val="2"/>
        <scheme val="minor"/>
      </rPr>
      <t>visit</t>
    </r>
    <r>
      <rPr>
        <b/>
        <sz val="11"/>
        <color theme="1"/>
        <rFont val="Calibri"/>
        <family val="2"/>
        <scheme val="minor"/>
      </rPr>
      <t xml:space="preserve"> variables from multi-variate - in order of signficance</t>
    </r>
  </si>
  <si>
    <r>
      <t xml:space="preserve">Most significant </t>
    </r>
    <r>
      <rPr>
        <b/>
        <u/>
        <sz val="11"/>
        <color theme="1"/>
        <rFont val="Calibri"/>
        <family val="2"/>
        <scheme val="minor"/>
      </rPr>
      <t>demographic</t>
    </r>
    <r>
      <rPr>
        <b/>
        <sz val="11"/>
        <color theme="1"/>
        <rFont val="Calibri"/>
        <family val="2"/>
        <scheme val="minor"/>
      </rPr>
      <t xml:space="preserve"> variables from multi-variate - in order of signficance</t>
    </r>
  </si>
  <si>
    <t>Number of days exercise do per week</t>
  </si>
  <si>
    <t>Region of residence</t>
  </si>
  <si>
    <t xml:space="preserve">Internet access </t>
  </si>
  <si>
    <t>Gender</t>
  </si>
  <si>
    <t>Demographics - The number of days over the past week of 30 minutes or more physical activity (Adj. P-value=0.0000, Chi-square=123.2942, df=3)</t>
  </si>
  <si>
    <t>&lt;=0</t>
  </si>
  <si>
    <t>Whether have an email address (Adj. P-value=0.0026, Chi-square=9.0347, df=1)</t>
  </si>
  <si>
    <t>Demographics - Ownership or access to a Car (Adj. P-value=0.0301, Chi-square=4.7059, df=1)</t>
  </si>
  <si>
    <t>(0,4]</t>
  </si>
  <si>
    <t>Demographics - Gender (Adj. P-value=0.0001, Chi-square=15.2481, df=1)</t>
  </si>
  <si>
    <t>Whether have an email address (Adj. P-value=0.0287, Chi-square=4.7878, df=1)</t>
  </si>
  <si>
    <t>Whether have an email address (Adj. P-value=0.0109, Chi-square=6.4742, df=1)</t>
  </si>
  <si>
    <t>(4,6]</t>
  </si>
  <si>
    <t>Demographics - Illness or Disability (Adj. P-value=0.0062, Chi-square=7.4983, df=1)</t>
  </si>
  <si>
    <t>&gt;6</t>
  </si>
  <si>
    <t>Demographics - Lifestage (Adj. P-value=0.0003, Chi-square=16.9478, df=1)</t>
  </si>
  <si>
    <t>Young Independent;Family</t>
  </si>
  <si>
    <t>Demographics - Gender (Adj. P-value=0.0041, Chi-square=8.2372, df=1)</t>
  </si>
  <si>
    <t>Older Independent;Empty Nester</t>
  </si>
  <si>
    <t>No 30 min+ exercise in last week, no email access, no car</t>
  </si>
  <si>
    <t>Done 30 min+ exercise on 6 or more days, female, Young Independent or Family lifestage</t>
  </si>
  <si>
    <t>Polorised picture??</t>
  </si>
  <si>
    <t>Done 30 min+ exercise on 6 or more days, Older Independent or Empty Nester lifestage</t>
  </si>
  <si>
    <t>Done 30 min+ exercise on 4 or 5 days, have a long term illness or disability</t>
  </si>
  <si>
    <t>Done 30 min+ exercise on1 to 4 days, male, have an email address</t>
  </si>
  <si>
    <t>Done 30 min+ exercise on1 to 4 days, female, have an email address</t>
  </si>
  <si>
    <t>Working status</t>
  </si>
  <si>
    <t>Ethncity</t>
  </si>
  <si>
    <t>Socio-economic group</t>
  </si>
  <si>
    <t>Working</t>
  </si>
  <si>
    <t>Have access</t>
  </si>
  <si>
    <t>Demographics - Working status (Adj. P-value=0.0000, F=40.1369, df=2,17174)</t>
  </si>
  <si>
    <t>F/T 30+ hrs;P/T &lt;8 hrs</t>
  </si>
  <si>
    <t>Demographics - Housing tenure (Adj. P-value=0.0001, F=21.0683, df=1,6773)</t>
  </si>
  <si>
    <t>Rent private;Owned outright;Other</t>
  </si>
  <si>
    <t>Demographics - Social Grade (combined codes) (Adj. P-value=0.0392, F=6.1683, df=1,2760)</t>
  </si>
  <si>
    <t>&lt;=C1</t>
  </si>
  <si>
    <t>&gt;C1</t>
  </si>
  <si>
    <t>Mortgage;Rent local authority</t>
  </si>
  <si>
    <t>Demographics - Region of residence (Adj. P-value=0.0392, F=14.3518, df=1,4011)</t>
  </si>
  <si>
    <t>South West;East Englnd;South East;North West</t>
  </si>
  <si>
    <t>Yorks Humb;London;East Mids;West Mids;North East</t>
  </si>
  <si>
    <t>Not seeking;Unemployed;P/T 8-29 hrs</t>
  </si>
  <si>
    <t>Demographics - Ownership or access to a Car (Adj. P-value=0.0001, F=16.0847, df=1,5199)</t>
  </si>
  <si>
    <t>Demographics - Total Household Size (Adj. P-value=0.0272, F=7.3315, df=1,3748)</t>
  </si>
  <si>
    <t>&lt;=4</t>
  </si>
  <si>
    <t>&gt;4</t>
  </si>
  <si>
    <t>F/T hghr educ;Retired;At school</t>
  </si>
  <si>
    <t>Demographics - Marital Status (Adj. P-value=0.0000, F=19.6743, df=1,5199)</t>
  </si>
  <si>
    <t>Internet Access at home, work or other place (Adj. P-value=0.0087, F=6.9014, df=1,2623)</t>
  </si>
  <si>
    <t>Sep/Wid/div;Single</t>
  </si>
  <si>
    <t>Demographics - Illness or Disability (Adj. P-value=0.0038, F=8.3860, df=1,2574)</t>
  </si>
  <si>
    <t>Full time employed, ABC1, own home or rent privately</t>
  </si>
  <si>
    <t>Full time employed, C2DE, own home or rent privately</t>
  </si>
  <si>
    <t>Full time employed, paying mortgage or rent from LA, live in Yorks, Midlands or NE</t>
  </si>
  <si>
    <t>Retired or in education, single/separated, with long term illness or disability</t>
  </si>
  <si>
    <t>Retired or in education, single/separated, no long term illness or disability</t>
  </si>
  <si>
    <t>Retired or in education, married, no internet access</t>
  </si>
  <si>
    <t xml:space="preserve">6+ miles </t>
  </si>
  <si>
    <t>19% of visits</t>
  </si>
  <si>
    <t>69% of spend</t>
  </si>
  <si>
    <t>Visit expenditure incurred on - Food And Drink</t>
  </si>
  <si>
    <t>Visit expenditure incurred on - Petrol\Diesel\LPG during the visit</t>
  </si>
  <si>
    <t>Visit expenditure incurred on - Car Parking during the visit</t>
  </si>
  <si>
    <t>Visit expenditure incurred on - Bus\Train\Ferry Fares during the visit</t>
  </si>
  <si>
    <t>Visit expenditure incurred on - hire of Equipment during the visit</t>
  </si>
  <si>
    <t>Visit expenditure incurred on - Purchase Of Equipment during the visit</t>
  </si>
  <si>
    <t>Visit expenditure incurred on - Maps\Guidebooks\Leaflets during the visit</t>
  </si>
  <si>
    <t>Visit expenditure incurred on - Gifts\souvenirs during the visit</t>
  </si>
  <si>
    <t>Visit expenditure incurred on - Admission Fees during the visit</t>
  </si>
  <si>
    <t>Visit expenditure incurred on - Other Items during the visit</t>
  </si>
  <si>
    <t>Not seeking</t>
  </si>
  <si>
    <t>Internet Access at home, work or other place</t>
  </si>
  <si>
    <t>ALL VISITS</t>
  </si>
  <si>
    <t xml:space="preserve">Visit motivation </t>
  </si>
  <si>
    <r>
      <t>COLOURING - CONDITIONAL FORMATTING TO HIGHLIGHT HIGHEST (</t>
    </r>
    <r>
      <rPr>
        <b/>
        <sz val="9"/>
        <color rgb="FF00B050"/>
        <rFont val="Arial"/>
        <family val="2"/>
      </rPr>
      <t>GREEN</t>
    </r>
    <r>
      <rPr>
        <b/>
        <sz val="9"/>
        <rFont val="Arial"/>
        <family val="2"/>
      </rPr>
      <t>) AND LOWEST (</t>
    </r>
    <r>
      <rPr>
        <b/>
        <sz val="9"/>
        <color rgb="FFFF0000"/>
        <rFont val="Arial"/>
        <family val="2"/>
      </rPr>
      <t>RED</t>
    </r>
    <r>
      <rPr>
        <b/>
        <sz val="9"/>
        <rFont val="Arial"/>
        <family val="2"/>
      </rPr>
      <t>) VALUES WITHIN EACH COLUMN</t>
    </r>
  </si>
  <si>
    <t>x</t>
  </si>
  <si>
    <t>Beach</t>
  </si>
  <si>
    <t>Car access</t>
  </si>
  <si>
    <t>No car access</t>
  </si>
  <si>
    <t>Children in household</t>
  </si>
  <si>
    <t>No children in household</t>
  </si>
  <si>
    <t>MULTIVARIATE ANALYSIS - WHETHER SPENT ANYTHING DURING VISIT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</si>
</sst>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##0"/>
    <numFmt numFmtId="165" formatCode="_-* #,##0_-;\-* #,##0_-;_-* &quot;-&quot;??_-;_-@_-"/>
    <numFmt numFmtId="166" formatCode="_-&quot;£&quot;* #,##0_-;\-&quot;£&quot;* #,##0_-;_-&quot;£&quot;* &quot;-&quot;??_-;_-@_-"/>
    <numFmt numFmtId="167" formatCode="####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9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9"/>
      <color indexed="8"/>
      <name val="Arial Bold"/>
    </font>
    <font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9"/>
      <color rgb="FF00B050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5" fillId="0" borderId="0"/>
    <xf numFmtId="0" fontId="5" fillId="0" borderId="0"/>
  </cellStyleXfs>
  <cellXfs count="229">
    <xf numFmtId="0" fontId="0" fillId="0" borderId="0" xfId="0"/>
    <xf numFmtId="166" fontId="0" fillId="0" borderId="0" xfId="2" applyNumberFormat="1" applyFont="1"/>
    <xf numFmtId="43" fontId="0" fillId="0" borderId="0" xfId="1" applyFont="1"/>
    <xf numFmtId="165" fontId="0" fillId="0" borderId="0" xfId="1" applyNumberFormat="1" applyFont="1"/>
    <xf numFmtId="0" fontId="7" fillId="0" borderId="18" xfId="4" applyFont="1" applyBorder="1" applyAlignment="1">
      <alignment horizontal="left" vertical="top" wrapText="1"/>
    </xf>
    <xf numFmtId="165" fontId="7" fillId="0" borderId="18" xfId="1" applyNumberFormat="1" applyFont="1" applyBorder="1" applyAlignment="1">
      <alignment horizontal="right" vertical="top"/>
    </xf>
    <xf numFmtId="166" fontId="7" fillId="0" borderId="18" xfId="2" applyNumberFormat="1" applyFont="1" applyBorder="1" applyAlignment="1">
      <alignment horizontal="right" vertical="top"/>
    </xf>
    <xf numFmtId="164" fontId="6" fillId="0" borderId="18" xfId="4" applyNumberFormat="1" applyFont="1" applyBorder="1"/>
    <xf numFmtId="166" fontId="6" fillId="0" borderId="18" xfId="2" applyNumberFormat="1" applyFont="1" applyBorder="1"/>
    <xf numFmtId="0" fontId="6" fillId="0" borderId="19" xfId="4" applyFont="1" applyBorder="1" applyAlignment="1">
      <alignment horizontal="center" vertical="center"/>
    </xf>
    <xf numFmtId="165" fontId="7" fillId="0" borderId="19" xfId="1" applyNumberFormat="1" applyFont="1" applyBorder="1" applyAlignment="1">
      <alignment horizontal="center" wrapText="1"/>
    </xf>
    <xf numFmtId="166" fontId="7" fillId="0" borderId="19" xfId="2" applyNumberFormat="1" applyFont="1" applyBorder="1" applyAlignment="1">
      <alignment horizontal="center" wrapText="1"/>
    </xf>
    <xf numFmtId="44" fontId="6" fillId="0" borderId="19" xfId="2" applyFont="1" applyBorder="1"/>
    <xf numFmtId="165" fontId="7" fillId="0" borderId="20" xfId="1" applyNumberFormat="1" applyFont="1" applyBorder="1" applyAlignment="1">
      <alignment horizontal="right" vertical="top"/>
    </xf>
    <xf numFmtId="166" fontId="7" fillId="0" borderId="20" xfId="2" applyNumberFormat="1" applyFont="1" applyBorder="1" applyAlignment="1">
      <alignment horizontal="right" vertical="top"/>
    </xf>
    <xf numFmtId="44" fontId="6" fillId="0" borderId="20" xfId="2" applyFont="1" applyBorder="1"/>
    <xf numFmtId="0" fontId="7" fillId="0" borderId="22" xfId="4" applyFont="1" applyBorder="1" applyAlignment="1">
      <alignment horizontal="left" vertical="top" wrapText="1"/>
    </xf>
    <xf numFmtId="165" fontId="7" fillId="0" borderId="22" xfId="1" applyNumberFormat="1" applyFont="1" applyBorder="1" applyAlignment="1">
      <alignment horizontal="right" vertical="top"/>
    </xf>
    <xf numFmtId="166" fontId="7" fillId="0" borderId="22" xfId="2" applyNumberFormat="1" applyFont="1" applyBorder="1" applyAlignment="1">
      <alignment horizontal="right" vertical="top"/>
    </xf>
    <xf numFmtId="44" fontId="6" fillId="0" borderId="23" xfId="2" applyFont="1" applyBorder="1"/>
    <xf numFmtId="44" fontId="6" fillId="0" borderId="25" xfId="2" applyFont="1" applyBorder="1"/>
    <xf numFmtId="0" fontId="7" fillId="0" borderId="27" xfId="4" applyFont="1" applyBorder="1" applyAlignment="1">
      <alignment horizontal="left" vertical="top" wrapText="1"/>
    </xf>
    <xf numFmtId="165" fontId="7" fillId="0" borderId="27" xfId="1" applyNumberFormat="1" applyFont="1" applyBorder="1" applyAlignment="1">
      <alignment horizontal="right" vertical="top"/>
    </xf>
    <xf numFmtId="166" fontId="7" fillId="0" borderId="27" xfId="2" applyNumberFormat="1" applyFont="1" applyBorder="1" applyAlignment="1">
      <alignment horizontal="right" vertical="top"/>
    </xf>
    <xf numFmtId="44" fontId="6" fillId="0" borderId="28" xfId="2" applyFont="1" applyBorder="1"/>
    <xf numFmtId="0" fontId="7" fillId="0" borderId="20" xfId="4" applyFont="1" applyBorder="1" applyAlignment="1">
      <alignment horizontal="left" vertical="top" wrapText="1"/>
    </xf>
    <xf numFmtId="164" fontId="6" fillId="0" borderId="22" xfId="4" applyNumberFormat="1" applyFont="1" applyBorder="1"/>
    <xf numFmtId="166" fontId="6" fillId="0" borderId="22" xfId="2" applyNumberFormat="1" applyFont="1" applyBorder="1"/>
    <xf numFmtId="164" fontId="6" fillId="0" borderId="27" xfId="4" applyNumberFormat="1" applyFont="1" applyBorder="1"/>
    <xf numFmtId="166" fontId="6" fillId="0" borderId="27" xfId="2" applyNumberFormat="1" applyFont="1" applyBorder="1"/>
    <xf numFmtId="9" fontId="7" fillId="0" borderId="22" xfId="3" applyFont="1" applyBorder="1" applyAlignment="1">
      <alignment horizontal="left" vertical="top" wrapText="1"/>
    </xf>
    <xf numFmtId="165" fontId="11" fillId="0" borderId="18" xfId="1" applyNumberFormat="1" applyFont="1" applyBorder="1" applyAlignment="1">
      <alignment horizontal="center" wrapText="1"/>
    </xf>
    <xf numFmtId="166" fontId="11" fillId="0" borderId="18" xfId="2" applyNumberFormat="1" applyFont="1" applyBorder="1" applyAlignment="1">
      <alignment horizontal="center" wrapText="1"/>
    </xf>
    <xf numFmtId="0" fontId="8" fillId="0" borderId="18" xfId="4" applyFont="1" applyBorder="1" applyAlignment="1">
      <alignment wrapText="1"/>
    </xf>
    <xf numFmtId="0" fontId="6" fillId="0" borderId="19" xfId="4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19" xfId="4" applyFont="1" applyBorder="1" applyAlignment="1">
      <alignment horizontal="left" vertical="top" wrapText="1"/>
    </xf>
    <xf numFmtId="165" fontId="7" fillId="0" borderId="19" xfId="1" applyNumberFormat="1" applyFont="1" applyBorder="1" applyAlignment="1">
      <alignment horizontal="right" vertical="top"/>
    </xf>
    <xf numFmtId="166" fontId="7" fillId="0" borderId="19" xfId="2" applyNumberFormat="1" applyFont="1" applyBorder="1" applyAlignment="1">
      <alignment horizontal="right" vertical="top"/>
    </xf>
    <xf numFmtId="9" fontId="7" fillId="0" borderId="19" xfId="3" applyFont="1" applyBorder="1" applyAlignment="1">
      <alignment horizontal="center" wrapText="1"/>
    </xf>
    <xf numFmtId="43" fontId="8" fillId="0" borderId="18" xfId="1" applyFont="1" applyBorder="1" applyAlignment="1">
      <alignment wrapText="1"/>
    </xf>
    <xf numFmtId="9" fontId="7" fillId="0" borderId="31" xfId="3" applyFont="1" applyBorder="1" applyAlignment="1">
      <alignment horizontal="center" wrapText="1"/>
    </xf>
    <xf numFmtId="9" fontId="6" fillId="0" borderId="32" xfId="1" applyNumberFormat="1" applyFont="1" applyBorder="1"/>
    <xf numFmtId="9" fontId="6" fillId="0" borderId="33" xfId="1" applyNumberFormat="1" applyFont="1" applyBorder="1"/>
    <xf numFmtId="9" fontId="7" fillId="0" borderId="27" xfId="3" applyFont="1" applyBorder="1" applyAlignment="1">
      <alignment horizontal="center" wrapText="1"/>
    </xf>
    <xf numFmtId="9" fontId="6" fillId="0" borderId="28" xfId="1" applyNumberFormat="1" applyFont="1" applyBorder="1"/>
    <xf numFmtId="9" fontId="7" fillId="2" borderId="19" xfId="3" applyFont="1" applyFill="1" applyBorder="1" applyAlignment="1">
      <alignment horizontal="center" wrapText="1"/>
    </xf>
    <xf numFmtId="9" fontId="7" fillId="3" borderId="27" xfId="3" applyFont="1" applyFill="1" applyBorder="1" applyAlignment="1">
      <alignment horizontal="center" wrapText="1"/>
    </xf>
    <xf numFmtId="9" fontId="7" fillId="0" borderId="19" xfId="3" applyFont="1" applyFill="1" applyBorder="1" applyAlignment="1">
      <alignment horizontal="center" wrapText="1"/>
    </xf>
    <xf numFmtId="9" fontId="7" fillId="3" borderId="19" xfId="3" applyFont="1" applyFill="1" applyBorder="1" applyAlignment="1">
      <alignment horizontal="center" wrapText="1"/>
    </xf>
    <xf numFmtId="9" fontId="7" fillId="3" borderId="31" xfId="3" applyFont="1" applyFill="1" applyBorder="1" applyAlignment="1">
      <alignment horizontal="center" wrapText="1"/>
    </xf>
    <xf numFmtId="9" fontId="7" fillId="2" borderId="27" xfId="3" applyFont="1" applyFill="1" applyBorder="1" applyAlignment="1">
      <alignment horizontal="center" wrapText="1"/>
    </xf>
    <xf numFmtId="9" fontId="7" fillId="2" borderId="31" xfId="3" applyFont="1" applyFill="1" applyBorder="1" applyAlignment="1">
      <alignment horizontal="center" wrapText="1"/>
    </xf>
    <xf numFmtId="0" fontId="5" fillId="0" borderId="0" xfId="5"/>
    <xf numFmtId="0" fontId="4" fillId="0" borderId="2" xfId="5" applyFont="1" applyBorder="1" applyAlignment="1">
      <alignment horizontal="left" vertical="top" wrapText="1"/>
    </xf>
    <xf numFmtId="164" fontId="4" fillId="0" borderId="8" xfId="5" applyNumberFormat="1" applyFont="1" applyBorder="1" applyAlignment="1">
      <alignment horizontal="right" vertical="top"/>
    </xf>
    <xf numFmtId="0" fontId="4" fillId="0" borderId="4" xfId="5" applyFont="1" applyBorder="1" applyAlignment="1">
      <alignment horizontal="left" vertical="top" wrapText="1"/>
    </xf>
    <xf numFmtId="164" fontId="4" fillId="0" borderId="11" xfId="5" applyNumberFormat="1" applyFont="1" applyBorder="1" applyAlignment="1">
      <alignment horizontal="right" vertical="top"/>
    </xf>
    <xf numFmtId="0" fontId="5" fillId="0" borderId="12" xfId="5" applyBorder="1" applyAlignment="1">
      <alignment horizontal="center" vertical="center"/>
    </xf>
    <xf numFmtId="164" fontId="4" fillId="0" borderId="14" xfId="5" applyNumberFormat="1" applyFont="1" applyBorder="1" applyAlignment="1">
      <alignment horizontal="right" vertical="top"/>
    </xf>
    <xf numFmtId="0" fontId="5" fillId="0" borderId="15" xfId="5" applyBorder="1" applyAlignment="1">
      <alignment horizontal="center" vertical="center"/>
    </xf>
    <xf numFmtId="0" fontId="4" fillId="0" borderId="3" xfId="5" applyFont="1" applyBorder="1" applyAlignment="1">
      <alignment horizontal="left" vertical="top" wrapText="1"/>
    </xf>
    <xf numFmtId="164" fontId="0" fillId="0" borderId="0" xfId="0" applyNumberFormat="1"/>
    <xf numFmtId="0" fontId="0" fillId="0" borderId="18" xfId="0" applyBorder="1"/>
    <xf numFmtId="0" fontId="4" fillId="0" borderId="18" xfId="5" applyFont="1" applyBorder="1" applyAlignment="1">
      <alignment horizontal="left" vertical="top"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21" xfId="0" applyFont="1" applyBorder="1" applyAlignment="1">
      <alignment wrapText="1"/>
    </xf>
    <xf numFmtId="0" fontId="2" fillId="0" borderId="23" xfId="0" applyFont="1" applyBorder="1" applyAlignment="1">
      <alignment wrapText="1"/>
    </xf>
    <xf numFmtId="0" fontId="2" fillId="0" borderId="26" xfId="0" applyFont="1" applyBorder="1" applyAlignment="1">
      <alignment wrapText="1"/>
    </xf>
    <xf numFmtId="9" fontId="0" fillId="0" borderId="28" xfId="3" applyFont="1" applyBorder="1"/>
    <xf numFmtId="9" fontId="0" fillId="0" borderId="23" xfId="3" applyFont="1" applyBorder="1"/>
    <xf numFmtId="0" fontId="2" fillId="0" borderId="24" xfId="0" applyFont="1" applyBorder="1" applyAlignment="1">
      <alignment wrapText="1"/>
    </xf>
    <xf numFmtId="9" fontId="0" fillId="0" borderId="25" xfId="3" applyFont="1" applyBorder="1"/>
    <xf numFmtId="0" fontId="12" fillId="0" borderId="21" xfId="5" applyFont="1" applyBorder="1" applyAlignment="1">
      <alignment horizontal="left" vertical="top" wrapText="1"/>
    </xf>
    <xf numFmtId="0" fontId="0" fillId="0" borderId="0" xfId="0" applyFont="1" applyAlignment="1">
      <alignment wrapText="1"/>
    </xf>
    <xf numFmtId="0" fontId="0" fillId="0" borderId="22" xfId="0" applyFont="1" applyBorder="1" applyAlignment="1">
      <alignment wrapText="1"/>
    </xf>
    <xf numFmtId="0" fontId="0" fillId="0" borderId="27" xfId="0" applyFont="1" applyBorder="1" applyAlignment="1">
      <alignment wrapText="1"/>
    </xf>
    <xf numFmtId="0" fontId="0" fillId="0" borderId="18" xfId="0" applyFont="1" applyBorder="1" applyAlignment="1">
      <alignment wrapText="1"/>
    </xf>
    <xf numFmtId="0" fontId="4" fillId="0" borderId="22" xfId="5" applyFont="1" applyBorder="1" applyAlignment="1">
      <alignment horizontal="left" vertical="top" wrapText="1"/>
    </xf>
    <xf numFmtId="0" fontId="4" fillId="0" borderId="27" xfId="5" applyFont="1" applyBorder="1" applyAlignment="1">
      <alignment horizontal="left" vertical="top" wrapText="1"/>
    </xf>
    <xf numFmtId="0" fontId="4" fillId="0" borderId="35" xfId="5" applyFont="1" applyBorder="1" applyAlignment="1">
      <alignment horizontal="center" wrapText="1"/>
    </xf>
    <xf numFmtId="0" fontId="4" fillId="0" borderId="36" xfId="5" applyFont="1" applyBorder="1" applyAlignment="1">
      <alignment horizontal="center" wrapText="1"/>
    </xf>
    <xf numFmtId="0" fontId="4" fillId="0" borderId="37" xfId="5" applyFont="1" applyBorder="1" applyAlignment="1">
      <alignment horizontal="center" wrapText="1"/>
    </xf>
    <xf numFmtId="167" fontId="4" fillId="0" borderId="9" xfId="5" applyNumberFormat="1" applyFont="1" applyBorder="1" applyAlignment="1">
      <alignment horizontal="right" vertical="top"/>
    </xf>
    <xf numFmtId="167" fontId="4" fillId="0" borderId="10" xfId="5" applyNumberFormat="1" applyFont="1" applyBorder="1" applyAlignment="1">
      <alignment horizontal="right" vertical="top"/>
    </xf>
    <xf numFmtId="167" fontId="4" fillId="0" borderId="12" xfId="5" applyNumberFormat="1" applyFont="1" applyBorder="1" applyAlignment="1">
      <alignment horizontal="right" vertical="top"/>
    </xf>
    <xf numFmtId="167" fontId="4" fillId="0" borderId="13" xfId="5" applyNumberFormat="1" applyFont="1" applyBorder="1" applyAlignment="1">
      <alignment horizontal="right" vertical="top"/>
    </xf>
    <xf numFmtId="0" fontId="5" fillId="0" borderId="13" xfId="5" applyBorder="1" applyAlignment="1">
      <alignment horizontal="center" vertical="center"/>
    </xf>
    <xf numFmtId="167" fontId="4" fillId="0" borderId="15" xfId="5" applyNumberFormat="1" applyFont="1" applyBorder="1" applyAlignment="1">
      <alignment horizontal="right" vertical="top"/>
    </xf>
    <xf numFmtId="0" fontId="5" fillId="0" borderId="16" xfId="5" applyBorder="1" applyAlignment="1">
      <alignment horizontal="center" vertical="center"/>
    </xf>
    <xf numFmtId="0" fontId="5" fillId="0" borderId="0" xfId="6"/>
    <xf numFmtId="0" fontId="4" fillId="0" borderId="35" xfId="6" applyFont="1" applyBorder="1" applyAlignment="1">
      <alignment horizontal="center" wrapText="1"/>
    </xf>
    <xf numFmtId="0" fontId="4" fillId="0" borderId="36" xfId="6" applyFont="1" applyBorder="1" applyAlignment="1">
      <alignment horizontal="center" wrapText="1"/>
    </xf>
    <xf numFmtId="0" fontId="4" fillId="0" borderId="37" xfId="6" applyFont="1" applyBorder="1" applyAlignment="1">
      <alignment horizontal="center" wrapText="1"/>
    </xf>
    <xf numFmtId="0" fontId="4" fillId="0" borderId="2" xfId="6" applyFont="1" applyBorder="1" applyAlignment="1">
      <alignment horizontal="left" vertical="top" wrapText="1"/>
    </xf>
    <xf numFmtId="164" fontId="4" fillId="0" borderId="8" xfId="6" applyNumberFormat="1" applyFont="1" applyBorder="1" applyAlignment="1">
      <alignment horizontal="right" vertical="top"/>
    </xf>
    <xf numFmtId="167" fontId="4" fillId="0" borderId="9" xfId="6" applyNumberFormat="1" applyFont="1" applyBorder="1" applyAlignment="1">
      <alignment horizontal="right" vertical="top"/>
    </xf>
    <xf numFmtId="167" fontId="4" fillId="0" borderId="10" xfId="6" applyNumberFormat="1" applyFont="1" applyBorder="1" applyAlignment="1">
      <alignment horizontal="right" vertical="top"/>
    </xf>
    <xf numFmtId="0" fontId="4" fillId="0" borderId="4" xfId="6" applyFont="1" applyBorder="1" applyAlignment="1">
      <alignment horizontal="left" vertical="top" wrapText="1"/>
    </xf>
    <xf numFmtId="164" fontId="4" fillId="0" borderId="11" xfId="6" applyNumberFormat="1" applyFont="1" applyBorder="1" applyAlignment="1">
      <alignment horizontal="right" vertical="top"/>
    </xf>
    <xf numFmtId="167" fontId="4" fillId="0" borderId="12" xfId="6" applyNumberFormat="1" applyFont="1" applyBorder="1" applyAlignment="1">
      <alignment horizontal="right" vertical="top"/>
    </xf>
    <xf numFmtId="167" fontId="4" fillId="0" borderId="13" xfId="6" applyNumberFormat="1" applyFont="1" applyBorder="1" applyAlignment="1">
      <alignment horizontal="right" vertical="top"/>
    </xf>
    <xf numFmtId="0" fontId="4" fillId="0" borderId="6" xfId="6" applyFont="1" applyBorder="1" applyAlignment="1">
      <alignment horizontal="left" vertical="top" wrapText="1"/>
    </xf>
    <xf numFmtId="164" fontId="4" fillId="0" borderId="14" xfId="6" applyNumberFormat="1" applyFont="1" applyBorder="1" applyAlignment="1">
      <alignment horizontal="right" vertical="top"/>
    </xf>
    <xf numFmtId="167" fontId="4" fillId="0" borderId="15" xfId="6" applyNumberFormat="1" applyFont="1" applyBorder="1" applyAlignment="1">
      <alignment horizontal="right" vertical="top"/>
    </xf>
    <xf numFmtId="0" fontId="5" fillId="0" borderId="16" xfId="6" applyBorder="1" applyAlignment="1">
      <alignment horizontal="center" vertical="center"/>
    </xf>
    <xf numFmtId="0" fontId="8" fillId="0" borderId="19" xfId="4" applyFont="1" applyBorder="1" applyAlignment="1">
      <alignment horizontal="left" vertical="center" wrapText="1"/>
    </xf>
    <xf numFmtId="9" fontId="11" fillId="0" borderId="19" xfId="3" applyFont="1" applyBorder="1" applyAlignment="1">
      <alignment horizontal="center" wrapText="1"/>
    </xf>
    <xf numFmtId="9" fontId="8" fillId="0" borderId="19" xfId="1" applyNumberFormat="1" applyFont="1" applyBorder="1"/>
    <xf numFmtId="0" fontId="0" fillId="0" borderId="0" xfId="0" applyAlignment="1">
      <alignment vertical="center" wrapText="1"/>
    </xf>
    <xf numFmtId="0" fontId="15" fillId="4" borderId="39" xfId="0" applyFont="1" applyFill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0" xfId="0" applyAlignment="1">
      <alignment horizontal="right" vertical="top" wrapText="1"/>
    </xf>
    <xf numFmtId="0" fontId="0" fillId="0" borderId="0" xfId="0" applyAlignment="1">
      <alignment vertical="center" wrapText="1"/>
    </xf>
    <xf numFmtId="0" fontId="2" fillId="0" borderId="39" xfId="0" applyFont="1" applyBorder="1" applyAlignment="1">
      <alignment vertical="center"/>
    </xf>
    <xf numFmtId="0" fontId="2" fillId="3" borderId="39" xfId="0" applyFont="1" applyFill="1" applyBorder="1" applyAlignment="1">
      <alignment vertical="center"/>
    </xf>
    <xf numFmtId="0" fontId="17" fillId="2" borderId="39" xfId="0" applyFont="1" applyFill="1" applyBorder="1" applyAlignment="1">
      <alignment vertical="center"/>
    </xf>
    <xf numFmtId="0" fontId="0" fillId="3" borderId="39" xfId="0" applyFill="1" applyBorder="1" applyAlignment="1">
      <alignment vertical="center"/>
    </xf>
    <xf numFmtId="0" fontId="15" fillId="2" borderId="39" xfId="0" applyFont="1" applyFill="1" applyBorder="1" applyAlignment="1">
      <alignment vertical="center"/>
    </xf>
    <xf numFmtId="0" fontId="2" fillId="0" borderId="39" xfId="0" applyFont="1" applyFill="1" applyBorder="1" applyAlignment="1">
      <alignment vertical="center"/>
    </xf>
    <xf numFmtId="0" fontId="2" fillId="5" borderId="39" xfId="0" applyFont="1" applyFill="1" applyBorder="1" applyAlignment="1">
      <alignment vertical="center"/>
    </xf>
    <xf numFmtId="0" fontId="2" fillId="0" borderId="18" xfId="0" applyFont="1" applyBorder="1"/>
    <xf numFmtId="0" fontId="18" fillId="0" borderId="0" xfId="0" applyFont="1"/>
    <xf numFmtId="9" fontId="0" fillId="0" borderId="0" xfId="3" applyFont="1"/>
    <xf numFmtId="9" fontId="0" fillId="0" borderId="18" xfId="0" applyNumberFormat="1" applyBorder="1"/>
    <xf numFmtId="0" fontId="0" fillId="3" borderId="18" xfId="0" applyFill="1" applyBorder="1"/>
    <xf numFmtId="9" fontId="0" fillId="3" borderId="18" xfId="0" applyNumberFormat="1" applyFill="1" applyBorder="1"/>
    <xf numFmtId="0" fontId="0" fillId="2" borderId="18" xfId="0" applyFill="1" applyBorder="1"/>
    <xf numFmtId="9" fontId="0" fillId="2" borderId="18" xfId="0" applyNumberFormat="1" applyFill="1" applyBorder="1"/>
    <xf numFmtId="0" fontId="2" fillId="0" borderId="18" xfId="0" applyFont="1" applyBorder="1" applyAlignment="1">
      <alignment horizontal="center" wrapText="1"/>
    </xf>
    <xf numFmtId="0" fontId="0" fillId="0" borderId="39" xfId="0" applyBorder="1" applyAlignment="1">
      <alignment vertical="center" wrapText="1"/>
    </xf>
    <xf numFmtId="0" fontId="2" fillId="0" borderId="39" xfId="0" applyFont="1" applyBorder="1" applyAlignment="1">
      <alignment vertical="center" wrapText="1"/>
    </xf>
    <xf numFmtId="0" fontId="0" fillId="3" borderId="39" xfId="0" applyFill="1" applyBorder="1" applyAlignment="1">
      <alignment vertical="center" wrapText="1"/>
    </xf>
    <xf numFmtId="0" fontId="0" fillId="2" borderId="39" xfId="0" applyFill="1" applyBorder="1" applyAlignment="1">
      <alignment vertical="center" wrapText="1"/>
    </xf>
    <xf numFmtId="166" fontId="0" fillId="2" borderId="18" xfId="2" applyNumberFormat="1" applyFont="1" applyFill="1" applyBorder="1"/>
    <xf numFmtId="166" fontId="0" fillId="3" borderId="18" xfId="2" applyNumberFormat="1" applyFont="1" applyFill="1" applyBorder="1"/>
    <xf numFmtId="0" fontId="0" fillId="0" borderId="0" xfId="0" applyBorder="1"/>
    <xf numFmtId="0" fontId="0" fillId="2" borderId="39" xfId="0" applyFill="1" applyBorder="1" applyAlignment="1">
      <alignment vertical="center"/>
    </xf>
    <xf numFmtId="9" fontId="4" fillId="0" borderId="18" xfId="3" applyFont="1" applyBorder="1" applyAlignment="1">
      <alignment horizontal="right" vertical="top"/>
    </xf>
    <xf numFmtId="0" fontId="19" fillId="0" borderId="19" xfId="5" applyFont="1" applyBorder="1" applyAlignment="1">
      <alignment horizontal="center" vertical="center"/>
    </xf>
    <xf numFmtId="9" fontId="4" fillId="0" borderId="19" xfId="3" applyFont="1" applyBorder="1" applyAlignment="1">
      <alignment horizontal="right" vertical="top"/>
    </xf>
    <xf numFmtId="0" fontId="4" fillId="0" borderId="20" xfId="5" applyFont="1" applyBorder="1" applyAlignment="1">
      <alignment horizontal="left" vertical="top" wrapText="1"/>
    </xf>
    <xf numFmtId="9" fontId="4" fillId="0" borderId="20" xfId="3" applyFont="1" applyBorder="1" applyAlignment="1">
      <alignment horizontal="right" vertical="top"/>
    </xf>
    <xf numFmtId="9" fontId="4" fillId="0" borderId="22" xfId="3" applyFont="1" applyBorder="1" applyAlignment="1">
      <alignment horizontal="right" vertical="top"/>
    </xf>
    <xf numFmtId="9" fontId="4" fillId="0" borderId="23" xfId="3" applyFont="1" applyBorder="1" applyAlignment="1">
      <alignment horizontal="right" vertical="top"/>
    </xf>
    <xf numFmtId="9" fontId="4" fillId="0" borderId="25" xfId="3" applyFont="1" applyBorder="1" applyAlignment="1">
      <alignment horizontal="right" vertical="top"/>
    </xf>
    <xf numFmtId="9" fontId="4" fillId="0" borderId="27" xfId="3" applyFont="1" applyBorder="1" applyAlignment="1">
      <alignment horizontal="right" vertical="top"/>
    </xf>
    <xf numFmtId="9" fontId="4" fillId="0" borderId="28" xfId="3" applyFont="1" applyBorder="1" applyAlignment="1">
      <alignment horizontal="right" vertical="top"/>
    </xf>
    <xf numFmtId="0" fontId="4" fillId="0" borderId="19" xfId="5" applyFont="1" applyBorder="1" applyAlignment="1">
      <alignment horizontal="left" vertical="top" wrapText="1"/>
    </xf>
    <xf numFmtId="9" fontId="4" fillId="0" borderId="33" xfId="3" applyFont="1" applyBorder="1" applyAlignment="1">
      <alignment horizontal="right" vertical="top"/>
    </xf>
    <xf numFmtId="0" fontId="20" fillId="0" borderId="18" xfId="5" applyFont="1" applyBorder="1" applyAlignment="1">
      <alignment horizontal="center" vertical="center" wrapText="1"/>
    </xf>
    <xf numFmtId="0" fontId="20" fillId="0" borderId="19" xfId="5" applyFont="1" applyBorder="1" applyAlignment="1">
      <alignment horizontal="center" vertical="center" wrapText="1"/>
    </xf>
    <xf numFmtId="0" fontId="20" fillId="0" borderId="24" xfId="5" applyFont="1" applyBorder="1" applyAlignment="1">
      <alignment horizontal="center" vertical="center" wrapText="1"/>
    </xf>
    <xf numFmtId="0" fontId="20" fillId="0" borderId="26" xfId="5" applyFont="1" applyBorder="1" applyAlignment="1">
      <alignment horizontal="center" vertical="center" wrapText="1"/>
    </xf>
    <xf numFmtId="0" fontId="12" fillId="0" borderId="20" xfId="5" applyFont="1" applyBorder="1" applyAlignment="1">
      <alignment horizontal="left" vertical="top" wrapText="1"/>
    </xf>
    <xf numFmtId="0" fontId="12" fillId="0" borderId="18" xfId="5" applyFont="1" applyBorder="1" applyAlignment="1">
      <alignment horizontal="center" wrapText="1"/>
    </xf>
    <xf numFmtId="9" fontId="2" fillId="0" borderId="25" xfId="3" applyFont="1" applyBorder="1"/>
    <xf numFmtId="9" fontId="2" fillId="0" borderId="28" xfId="3" applyFont="1" applyBorder="1"/>
    <xf numFmtId="9" fontId="12" fillId="0" borderId="18" xfId="3" applyFont="1" applyBorder="1" applyAlignment="1">
      <alignment horizontal="right" vertical="top"/>
    </xf>
    <xf numFmtId="9" fontId="12" fillId="0" borderId="22" xfId="3" applyFont="1" applyBorder="1" applyAlignment="1">
      <alignment horizontal="right" vertical="top"/>
    </xf>
    <xf numFmtId="9" fontId="12" fillId="0" borderId="19" xfId="3" applyFont="1" applyBorder="1" applyAlignment="1">
      <alignment horizontal="right" vertical="top"/>
    </xf>
    <xf numFmtId="44" fontId="8" fillId="0" borderId="25" xfId="2" applyFont="1" applyBorder="1"/>
    <xf numFmtId="43" fontId="0" fillId="0" borderId="0" xfId="0" applyNumberFormat="1"/>
    <xf numFmtId="166" fontId="0" fillId="0" borderId="0" xfId="0" applyNumberFormat="1"/>
    <xf numFmtId="44" fontId="0" fillId="0" borderId="0" xfId="0" applyNumberFormat="1"/>
    <xf numFmtId="9" fontId="0" fillId="0" borderId="0" xfId="0" applyNumberFormat="1"/>
    <xf numFmtId="44" fontId="0" fillId="0" borderId="0" xfId="2" applyNumberFormat="1" applyFont="1"/>
    <xf numFmtId="43" fontId="0" fillId="0" borderId="0" xfId="1" applyNumberFormat="1" applyFont="1"/>
    <xf numFmtId="0" fontId="5" fillId="0" borderId="1" xfId="6" applyBorder="1" applyAlignment="1">
      <alignment horizontal="center" vertical="center" wrapText="1"/>
    </xf>
    <xf numFmtId="0" fontId="5" fillId="0" borderId="34" xfId="6" applyFont="1" applyBorder="1" applyAlignment="1">
      <alignment horizontal="center" vertical="center"/>
    </xf>
    <xf numFmtId="0" fontId="4" fillId="0" borderId="7" xfId="6" applyFont="1" applyBorder="1" applyAlignment="1">
      <alignment horizontal="left" vertical="top" wrapText="1"/>
    </xf>
    <xf numFmtId="0" fontId="5" fillId="0" borderId="3" xfId="6" applyFont="1" applyBorder="1" applyAlignment="1">
      <alignment horizontal="center" vertical="center"/>
    </xf>
    <xf numFmtId="0" fontId="5" fillId="0" borderId="5" xfId="6" applyFont="1" applyBorder="1" applyAlignment="1">
      <alignment horizontal="center" vertical="center"/>
    </xf>
    <xf numFmtId="0" fontId="14" fillId="0" borderId="0" xfId="5" applyFont="1" applyBorder="1" applyAlignment="1">
      <alignment horizontal="center" vertical="center" wrapText="1"/>
    </xf>
    <xf numFmtId="0" fontId="5" fillId="0" borderId="0" xfId="5" applyFont="1" applyBorder="1" applyAlignment="1">
      <alignment horizontal="center" vertical="center"/>
    </xf>
    <xf numFmtId="0" fontId="5" fillId="0" borderId="1" xfId="5" applyBorder="1" applyAlignment="1">
      <alignment horizontal="center" vertical="center" wrapText="1"/>
    </xf>
    <xf numFmtId="0" fontId="5" fillId="0" borderId="34" xfId="5" applyFont="1" applyBorder="1" applyAlignment="1">
      <alignment horizontal="center" vertical="center"/>
    </xf>
    <xf numFmtId="0" fontId="4" fillId="0" borderId="17" xfId="5" applyFont="1" applyBorder="1" applyAlignment="1">
      <alignment horizontal="left" vertical="top" wrapText="1"/>
    </xf>
    <xf numFmtId="0" fontId="5" fillId="0" borderId="3" xfId="5" applyFont="1" applyBorder="1" applyAlignment="1">
      <alignment horizontal="center" vertical="center"/>
    </xf>
    <xf numFmtId="0" fontId="4" fillId="0" borderId="38" xfId="5" applyFont="1" applyBorder="1" applyAlignment="1">
      <alignment horizontal="left" vertical="top" wrapText="1"/>
    </xf>
    <xf numFmtId="0" fontId="5" fillId="0" borderId="6" xfId="5" applyFont="1" applyBorder="1" applyAlignment="1">
      <alignment horizontal="center" vertical="center"/>
    </xf>
    <xf numFmtId="0" fontId="14" fillId="0" borderId="0" xfId="6" applyFont="1" applyBorder="1" applyAlignment="1">
      <alignment horizontal="center" vertical="center" wrapText="1"/>
    </xf>
    <xf numFmtId="0" fontId="5" fillId="0" borderId="0" xfId="6" applyFont="1" applyBorder="1" applyAlignment="1">
      <alignment horizontal="center" vertical="center"/>
    </xf>
    <xf numFmtId="0" fontId="12" fillId="0" borderId="21" xfId="5" applyFont="1" applyBorder="1" applyAlignment="1">
      <alignment horizontal="left" vertical="top" wrapText="1"/>
    </xf>
    <xf numFmtId="0" fontId="13" fillId="0" borderId="24" xfId="5" applyFont="1" applyBorder="1" applyAlignment="1">
      <alignment horizontal="center" vertical="center" wrapText="1"/>
    </xf>
    <xf numFmtId="0" fontId="13" fillId="0" borderId="26" xfId="5" applyFont="1" applyBorder="1" applyAlignment="1">
      <alignment horizontal="center" vertical="center" wrapText="1"/>
    </xf>
    <xf numFmtId="0" fontId="2" fillId="0" borderId="21" xfId="0" applyFont="1" applyBorder="1" applyAlignment="1">
      <alignment vertical="top" wrapText="1"/>
    </xf>
    <xf numFmtId="0" fontId="2" fillId="0" borderId="24" xfId="0" applyFont="1" applyBorder="1" applyAlignment="1">
      <alignment vertical="top" wrapText="1"/>
    </xf>
    <xf numFmtId="0" fontId="2" fillId="0" borderId="26" xfId="0" applyFont="1" applyBorder="1" applyAlignment="1">
      <alignment vertical="top" wrapText="1"/>
    </xf>
    <xf numFmtId="0" fontId="8" fillId="0" borderId="29" xfId="4" applyFont="1" applyBorder="1" applyAlignment="1">
      <alignment horizontal="center" vertical="center" wrapText="1"/>
    </xf>
    <xf numFmtId="0" fontId="8" fillId="0" borderId="30" xfId="4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left" vertical="top" wrapText="1"/>
    </xf>
    <xf numFmtId="0" fontId="21" fillId="0" borderId="21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47" xfId="0" applyFont="1" applyBorder="1" applyAlignment="1">
      <alignment horizontal="left" vertical="top" wrapText="1"/>
    </xf>
    <xf numFmtId="0" fontId="21" fillId="0" borderId="21" xfId="0" applyFont="1" applyBorder="1" applyAlignment="1">
      <alignment vertical="top" wrapText="1"/>
    </xf>
    <xf numFmtId="0" fontId="21" fillId="0" borderId="24" xfId="0" applyFont="1" applyBorder="1" applyAlignment="1">
      <alignment vertical="top" wrapText="1"/>
    </xf>
    <xf numFmtId="0" fontId="21" fillId="0" borderId="26" xfId="0" applyFont="1" applyBorder="1" applyAlignment="1">
      <alignment vertical="top" wrapText="1"/>
    </xf>
    <xf numFmtId="0" fontId="21" fillId="0" borderId="24" xfId="0" applyFont="1" applyBorder="1" applyAlignment="1">
      <alignment wrapText="1"/>
    </xf>
    <xf numFmtId="0" fontId="21" fillId="0" borderId="26" xfId="0" applyFont="1" applyBorder="1" applyAlignment="1">
      <alignment wrapText="1"/>
    </xf>
    <xf numFmtId="0" fontId="7" fillId="0" borderId="21" xfId="4" applyFont="1" applyBorder="1" applyAlignment="1">
      <alignment horizontal="left" vertical="top" wrapText="1"/>
    </xf>
    <xf numFmtId="0" fontId="6" fillId="0" borderId="24" xfId="4" applyFont="1" applyBorder="1" applyAlignment="1">
      <alignment horizontal="center" vertical="center"/>
    </xf>
    <xf numFmtId="0" fontId="6" fillId="0" borderId="26" xfId="4" applyFont="1" applyBorder="1" applyAlignment="1">
      <alignment horizontal="center" vertical="center"/>
    </xf>
    <xf numFmtId="0" fontId="7" fillId="0" borderId="20" xfId="4" applyFont="1" applyBorder="1" applyAlignment="1">
      <alignment horizontal="left" vertical="top" wrapText="1"/>
    </xf>
    <xf numFmtId="0" fontId="6" fillId="0" borderId="19" xfId="4" applyFont="1" applyBorder="1" applyAlignment="1">
      <alignment horizontal="center" vertical="center"/>
    </xf>
    <xf numFmtId="0" fontId="0" fillId="0" borderId="21" xfId="0" applyFont="1" applyBorder="1" applyAlignment="1">
      <alignment vertical="top"/>
    </xf>
    <xf numFmtId="0" fontId="0" fillId="0" borderId="24" xfId="0" applyFont="1" applyBorder="1" applyAlignment="1">
      <alignment vertical="top"/>
    </xf>
    <xf numFmtId="0" fontId="0" fillId="0" borderId="26" xfId="0" applyFont="1" applyBorder="1" applyAlignment="1">
      <alignment vertical="top"/>
    </xf>
    <xf numFmtId="0" fontId="0" fillId="0" borderId="21" xfId="0" applyFont="1" applyBorder="1" applyAlignment="1">
      <alignment horizontal="left" vertical="top"/>
    </xf>
    <xf numFmtId="0" fontId="0" fillId="0" borderId="24" xfId="0" applyFont="1" applyBorder="1" applyAlignment="1">
      <alignment horizontal="left" vertical="top"/>
    </xf>
    <xf numFmtId="0" fontId="0" fillId="0" borderId="26" xfId="0" applyFont="1" applyBorder="1" applyAlignment="1">
      <alignment horizontal="left" vertical="top"/>
    </xf>
    <xf numFmtId="0" fontId="0" fillId="0" borderId="24" xfId="0" applyFont="1" applyBorder="1" applyAlignment="1"/>
    <xf numFmtId="0" fontId="0" fillId="0" borderId="26" xfId="0" applyFont="1" applyBorder="1" applyAlignmen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0" fillId="0" borderId="43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42" xfId="0" applyBorder="1" applyAlignment="1">
      <alignment vertical="center" wrapText="1"/>
    </xf>
    <xf numFmtId="0" fontId="2" fillId="0" borderId="44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</cellXfs>
  <cellStyles count="7">
    <cellStyle name="Comma" xfId="1" builtinId="3"/>
    <cellStyle name="Currency" xfId="2" builtinId="4"/>
    <cellStyle name="Normal" xfId="0" builtinId="0"/>
    <cellStyle name="Normal_Sheet1" xfId="4"/>
    <cellStyle name="Normal_Sheet4" xfId="5"/>
    <cellStyle name="Normal_Visit sample sizes" xfId="6"/>
    <cellStyle name="Percent" xfId="3" builtinId="5"/>
  </cellStyles>
  <dxfs count="4"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K24" sqref="K24"/>
    </sheetView>
  </sheetViews>
  <sheetFormatPr defaultRowHeight="15" x14ac:dyDescent="0.25"/>
  <sheetData>
    <row r="1" spans="1:7" ht="15.75" thickBot="1" x14ac:dyDescent="0.3">
      <c r="A1" s="174" t="s">
        <v>222</v>
      </c>
      <c r="B1" s="175"/>
      <c r="C1" s="175"/>
      <c r="D1" s="175"/>
      <c r="E1" s="175"/>
      <c r="F1" s="175"/>
      <c r="G1" s="53"/>
    </row>
    <row r="2" spans="1:7" ht="15.75" customHeight="1" thickBot="1" x14ac:dyDescent="0.3">
      <c r="A2" s="176" t="s">
        <v>0</v>
      </c>
      <c r="B2" s="177"/>
      <c r="C2" s="81" t="s">
        <v>214</v>
      </c>
      <c r="D2" s="82" t="s">
        <v>215</v>
      </c>
      <c r="E2" s="82" t="s">
        <v>216</v>
      </c>
      <c r="F2" s="83" t="s">
        <v>217</v>
      </c>
      <c r="G2" s="53"/>
    </row>
    <row r="3" spans="1:7" x14ac:dyDescent="0.25">
      <c r="A3" s="178" t="s">
        <v>218</v>
      </c>
      <c r="B3" s="54" t="s">
        <v>6</v>
      </c>
      <c r="C3" s="55">
        <v>10922</v>
      </c>
      <c r="D3" s="84">
        <v>5.1136789272604695</v>
      </c>
      <c r="E3" s="84">
        <v>63.585026488909591</v>
      </c>
      <c r="F3" s="85">
        <v>63.585026488909591</v>
      </c>
      <c r="G3" s="53"/>
    </row>
    <row r="4" spans="1:7" x14ac:dyDescent="0.25">
      <c r="A4" s="179"/>
      <c r="B4" s="56" t="s">
        <v>7</v>
      </c>
      <c r="C4" s="57">
        <v>6255</v>
      </c>
      <c r="D4" s="86">
        <v>2.9285901565660346</v>
      </c>
      <c r="E4" s="86">
        <v>36.414973511090409</v>
      </c>
      <c r="F4" s="87">
        <v>100</v>
      </c>
      <c r="G4" s="53"/>
    </row>
    <row r="5" spans="1:7" x14ac:dyDescent="0.25">
      <c r="A5" s="179"/>
      <c r="B5" s="56" t="s">
        <v>219</v>
      </c>
      <c r="C5" s="57">
        <v>17177</v>
      </c>
      <c r="D5" s="86">
        <v>8.0422690838265041</v>
      </c>
      <c r="E5" s="86">
        <v>100</v>
      </c>
      <c r="F5" s="88"/>
      <c r="G5" s="53"/>
    </row>
    <row r="6" spans="1:7" x14ac:dyDescent="0.25">
      <c r="A6" s="61" t="s">
        <v>220</v>
      </c>
      <c r="B6" s="56" t="s">
        <v>221</v>
      </c>
      <c r="C6" s="57">
        <v>196407</v>
      </c>
      <c r="D6" s="86">
        <v>91.957730916173503</v>
      </c>
      <c r="E6" s="58"/>
      <c r="F6" s="88"/>
      <c r="G6" s="53"/>
    </row>
    <row r="7" spans="1:7" ht="15.75" thickBot="1" x14ac:dyDescent="0.3">
      <c r="A7" s="180" t="s">
        <v>219</v>
      </c>
      <c r="B7" s="181"/>
      <c r="C7" s="59">
        <v>213584</v>
      </c>
      <c r="D7" s="89">
        <v>100</v>
      </c>
      <c r="E7" s="60"/>
      <c r="F7" s="90"/>
      <c r="G7" s="53"/>
    </row>
    <row r="9" spans="1:7" ht="15.75" thickBot="1" x14ac:dyDescent="0.3">
      <c r="A9" s="182" t="s">
        <v>223</v>
      </c>
      <c r="B9" s="183"/>
      <c r="C9" s="183"/>
      <c r="D9" s="183"/>
      <c r="E9" s="183"/>
      <c r="F9" s="183"/>
      <c r="G9" s="91"/>
    </row>
    <row r="10" spans="1:7" ht="25.5" thickBot="1" x14ac:dyDescent="0.3">
      <c r="A10" s="169" t="s">
        <v>0</v>
      </c>
      <c r="B10" s="170"/>
      <c r="C10" s="92" t="s">
        <v>214</v>
      </c>
      <c r="D10" s="93" t="s">
        <v>215</v>
      </c>
      <c r="E10" s="93" t="s">
        <v>216</v>
      </c>
      <c r="F10" s="94" t="s">
        <v>217</v>
      </c>
      <c r="G10" s="91"/>
    </row>
    <row r="11" spans="1:7" ht="15.75" thickBot="1" x14ac:dyDescent="0.3">
      <c r="A11" s="171" t="s">
        <v>218</v>
      </c>
      <c r="B11" s="95" t="s">
        <v>6</v>
      </c>
      <c r="C11" s="96">
        <v>8171342.3023304213</v>
      </c>
      <c r="D11" s="97">
        <v>74.787793482628899</v>
      </c>
      <c r="E11" s="97">
        <v>74.78779348262934</v>
      </c>
      <c r="F11" s="98">
        <v>74.78779348262934</v>
      </c>
      <c r="G11" s="91"/>
    </row>
    <row r="12" spans="1:7" x14ac:dyDescent="0.25">
      <c r="A12" s="172"/>
      <c r="B12" s="99" t="s">
        <v>7</v>
      </c>
      <c r="C12" s="100">
        <v>2754695.118774063</v>
      </c>
      <c r="D12" s="101">
        <v>25.212206517370522</v>
      </c>
      <c r="E12" s="101">
        <v>25.212206517370671</v>
      </c>
      <c r="F12" s="102">
        <v>100</v>
      </c>
      <c r="G12" s="91"/>
    </row>
    <row r="13" spans="1:7" ht="15.75" thickBot="1" x14ac:dyDescent="0.3">
      <c r="A13" s="173"/>
      <c r="B13" s="103" t="s">
        <v>219</v>
      </c>
      <c r="C13" s="104">
        <v>10926037.421104483</v>
      </c>
      <c r="D13" s="105">
        <v>99.999999999999403</v>
      </c>
      <c r="E13" s="105">
        <v>100</v>
      </c>
      <c r="F13" s="106"/>
      <c r="G13" s="91"/>
    </row>
  </sheetData>
  <mergeCells count="7">
    <mergeCell ref="A10:B10"/>
    <mergeCell ref="A11:A13"/>
    <mergeCell ref="A1:F1"/>
    <mergeCell ref="A2:B2"/>
    <mergeCell ref="A3:A5"/>
    <mergeCell ref="A7:B7"/>
    <mergeCell ref="A9:F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6"/>
  <sheetViews>
    <sheetView zoomScale="90" zoomScaleNormal="90" workbookViewId="0">
      <selection activeCell="D6" sqref="D6"/>
    </sheetView>
  </sheetViews>
  <sheetFormatPr defaultRowHeight="15" x14ac:dyDescent="0.25"/>
  <cols>
    <col min="1" max="1" width="31.85546875" style="66" customWidth="1"/>
    <col min="2" max="2" width="29" style="75" customWidth="1"/>
    <col min="3" max="3" width="23.85546875" customWidth="1"/>
    <col min="5" max="5" width="65.28515625" customWidth="1"/>
    <col min="6" max="6" width="23.7109375" customWidth="1"/>
    <col min="7" max="7" width="18" customWidth="1"/>
  </cols>
  <sheetData>
    <row r="1" spans="1:7" ht="15.75" thickBot="1" x14ac:dyDescent="0.3"/>
    <row r="2" spans="1:7" ht="34.5" customHeight="1" x14ac:dyDescent="0.25">
      <c r="A2" s="190" t="s">
        <v>213</v>
      </c>
      <c r="B2" s="191"/>
      <c r="C2" s="68" t="s">
        <v>212</v>
      </c>
      <c r="E2" s="65" t="s">
        <v>363</v>
      </c>
    </row>
    <row r="3" spans="1:7" ht="15.75" thickBot="1" x14ac:dyDescent="0.3">
      <c r="A3" s="69"/>
      <c r="B3" s="77" t="s">
        <v>110</v>
      </c>
      <c r="C3" s="70">
        <v>0.25212213246924459</v>
      </c>
    </row>
    <row r="4" spans="1:7" ht="30" x14ac:dyDescent="0.25">
      <c r="A4" s="67" t="s">
        <v>1</v>
      </c>
      <c r="B4" s="76" t="s">
        <v>2</v>
      </c>
      <c r="C4" s="71">
        <v>0.26257434441354427</v>
      </c>
      <c r="E4" s="122" t="s">
        <v>308</v>
      </c>
      <c r="F4" s="122" t="s">
        <v>318</v>
      </c>
    </row>
    <row r="5" spans="1:7" x14ac:dyDescent="0.25">
      <c r="A5" s="72"/>
      <c r="B5" s="78" t="s">
        <v>3</v>
      </c>
      <c r="C5" s="73">
        <v>0.48804721966027448</v>
      </c>
      <c r="E5" s="63" t="s">
        <v>307</v>
      </c>
      <c r="F5" s="63" t="s">
        <v>319</v>
      </c>
    </row>
    <row r="6" spans="1:7" ht="30" x14ac:dyDescent="0.25">
      <c r="A6" s="72"/>
      <c r="B6" s="78" t="s">
        <v>4</v>
      </c>
      <c r="C6" s="73">
        <v>0.40337508285598395</v>
      </c>
      <c r="E6" s="63" t="s">
        <v>303</v>
      </c>
      <c r="F6" s="63" t="s">
        <v>320</v>
      </c>
    </row>
    <row r="7" spans="1:7" ht="30.75" thickBot="1" x14ac:dyDescent="0.3">
      <c r="A7" s="69"/>
      <c r="B7" s="77" t="s">
        <v>5</v>
      </c>
      <c r="C7" s="70">
        <v>0.20008435483888853</v>
      </c>
      <c r="E7" s="63" t="s">
        <v>304</v>
      </c>
      <c r="F7" s="63" t="s">
        <v>321</v>
      </c>
    </row>
    <row r="8" spans="1:7" x14ac:dyDescent="0.25">
      <c r="A8" s="192" t="s">
        <v>194</v>
      </c>
      <c r="B8" s="76" t="s">
        <v>174</v>
      </c>
      <c r="C8" s="71">
        <v>0.85537090405880634</v>
      </c>
      <c r="E8" s="63" t="s">
        <v>305</v>
      </c>
      <c r="F8" s="63" t="s">
        <v>322</v>
      </c>
    </row>
    <row r="9" spans="1:7" x14ac:dyDescent="0.25">
      <c r="A9" s="193"/>
      <c r="B9" s="78" t="s">
        <v>187</v>
      </c>
      <c r="C9" s="73">
        <v>0.82857214228617104</v>
      </c>
      <c r="E9" s="63" t="s">
        <v>306</v>
      </c>
      <c r="F9" s="63" t="s">
        <v>323</v>
      </c>
    </row>
    <row r="10" spans="1:7" x14ac:dyDescent="0.25">
      <c r="A10" s="193"/>
      <c r="B10" s="78" t="s">
        <v>185</v>
      </c>
      <c r="C10" s="73">
        <v>0.81025439754522421</v>
      </c>
    </row>
    <row r="11" spans="1:7" ht="30" x14ac:dyDescent="0.25">
      <c r="A11" s="193"/>
      <c r="B11" s="78" t="s">
        <v>179</v>
      </c>
      <c r="C11" s="73">
        <v>0.79343971631205679</v>
      </c>
      <c r="E11" s="122" t="s">
        <v>309</v>
      </c>
      <c r="F11" s="130" t="s">
        <v>311</v>
      </c>
      <c r="G11" s="130" t="s">
        <v>312</v>
      </c>
    </row>
    <row r="12" spans="1:7" x14ac:dyDescent="0.25">
      <c r="A12" s="193"/>
      <c r="B12" s="78" t="s">
        <v>186</v>
      </c>
      <c r="C12" s="73">
        <v>0.69606236182053827</v>
      </c>
      <c r="E12" s="128" t="s">
        <v>315</v>
      </c>
      <c r="F12" s="129">
        <v>0.97</v>
      </c>
      <c r="G12" s="129">
        <v>0.01</v>
      </c>
    </row>
    <row r="13" spans="1:7" x14ac:dyDescent="0.25">
      <c r="A13" s="193"/>
      <c r="B13" s="78" t="s">
        <v>180</v>
      </c>
      <c r="C13" s="73">
        <v>0.67849854062492931</v>
      </c>
      <c r="E13" s="128" t="s">
        <v>316</v>
      </c>
      <c r="F13" s="129">
        <v>0.93</v>
      </c>
      <c r="G13" s="129">
        <v>0.02</v>
      </c>
    </row>
    <row r="14" spans="1:7" ht="30" x14ac:dyDescent="0.25">
      <c r="A14" s="193"/>
      <c r="B14" s="78" t="s">
        <v>184</v>
      </c>
      <c r="C14" s="73">
        <v>0.67019733749412391</v>
      </c>
      <c r="E14" s="128" t="s">
        <v>317</v>
      </c>
      <c r="F14" s="129">
        <v>0.91</v>
      </c>
      <c r="G14" s="129">
        <v>0.02</v>
      </c>
    </row>
    <row r="15" spans="1:7" x14ac:dyDescent="0.25">
      <c r="A15" s="193"/>
      <c r="B15" s="78" t="s">
        <v>176</v>
      </c>
      <c r="C15" s="73">
        <v>0.57857196712659276</v>
      </c>
      <c r="E15" s="63" t="s">
        <v>314</v>
      </c>
      <c r="F15" s="125">
        <v>0.16</v>
      </c>
      <c r="G15" s="125">
        <v>0.05</v>
      </c>
    </row>
    <row r="16" spans="1:7" ht="30" x14ac:dyDescent="0.25">
      <c r="A16" s="193"/>
      <c r="B16" s="78" t="s">
        <v>192</v>
      </c>
      <c r="C16" s="73">
        <v>0.54772340933676122</v>
      </c>
      <c r="E16" s="63" t="s">
        <v>313</v>
      </c>
      <c r="F16" s="125">
        <v>0.16</v>
      </c>
      <c r="G16" s="125">
        <v>0.14000000000000001</v>
      </c>
    </row>
    <row r="17" spans="1:7" x14ac:dyDescent="0.25">
      <c r="A17" s="193"/>
      <c r="B17" s="78" t="s">
        <v>190</v>
      </c>
      <c r="C17" s="73">
        <v>0.54076545790785557</v>
      </c>
      <c r="E17" s="126" t="s">
        <v>310</v>
      </c>
      <c r="F17" s="127">
        <v>0.03</v>
      </c>
      <c r="G17" s="127">
        <v>0.13</v>
      </c>
    </row>
    <row r="18" spans="1:7" x14ac:dyDescent="0.25">
      <c r="A18" s="193"/>
      <c r="B18" s="78" t="s">
        <v>175</v>
      </c>
      <c r="C18" s="73">
        <v>0.49774508621729169</v>
      </c>
    </row>
    <row r="19" spans="1:7" x14ac:dyDescent="0.25">
      <c r="A19" s="193"/>
      <c r="B19" s="78" t="s">
        <v>193</v>
      </c>
      <c r="C19" s="73">
        <v>0.47152374329871471</v>
      </c>
    </row>
    <row r="20" spans="1:7" x14ac:dyDescent="0.25">
      <c r="A20" s="193"/>
      <c r="B20" s="78" t="s">
        <v>181</v>
      </c>
      <c r="C20" s="73">
        <v>0.42998391723762724</v>
      </c>
      <c r="E20" s="122" t="s">
        <v>377</v>
      </c>
      <c r="F20" s="122" t="s">
        <v>318</v>
      </c>
    </row>
    <row r="21" spans="1:7" x14ac:dyDescent="0.25">
      <c r="A21" s="193"/>
      <c r="B21" s="78" t="s">
        <v>191</v>
      </c>
      <c r="C21" s="73">
        <v>0.40711502537107863</v>
      </c>
      <c r="E21" s="63" t="s">
        <v>378</v>
      </c>
      <c r="F21" s="63" t="s">
        <v>399</v>
      </c>
    </row>
    <row r="22" spans="1:7" ht="30" x14ac:dyDescent="0.25">
      <c r="A22" s="193"/>
      <c r="B22" s="78" t="s">
        <v>178</v>
      </c>
      <c r="C22" s="73">
        <v>0.37671865834157003</v>
      </c>
      <c r="E22" s="63" t="s">
        <v>379</v>
      </c>
      <c r="F22" s="63" t="s">
        <v>11</v>
      </c>
    </row>
    <row r="23" spans="1:7" ht="45" x14ac:dyDescent="0.25">
      <c r="A23" s="193"/>
      <c r="B23" s="78" t="s">
        <v>188</v>
      </c>
      <c r="C23" s="73">
        <v>0.36141760365761366</v>
      </c>
      <c r="E23" s="63" t="s">
        <v>380</v>
      </c>
      <c r="F23" s="63" t="s">
        <v>91</v>
      </c>
    </row>
    <row r="24" spans="1:7" x14ac:dyDescent="0.25">
      <c r="A24" s="193"/>
      <c r="B24" s="78" t="s">
        <v>182</v>
      </c>
      <c r="C24" s="73">
        <v>0.25625586797550987</v>
      </c>
      <c r="E24" s="63" t="s">
        <v>381</v>
      </c>
      <c r="F24" s="63" t="s">
        <v>57</v>
      </c>
    </row>
    <row r="25" spans="1:7" x14ac:dyDescent="0.25">
      <c r="A25" s="193"/>
      <c r="B25" s="78" t="s">
        <v>177</v>
      </c>
      <c r="C25" s="73">
        <v>0.18193140874516259</v>
      </c>
      <c r="E25" s="137"/>
      <c r="F25" s="137"/>
    </row>
    <row r="26" spans="1:7" ht="30" x14ac:dyDescent="0.25">
      <c r="A26" s="193"/>
      <c r="B26" s="78" t="s">
        <v>183</v>
      </c>
      <c r="C26" s="73">
        <v>0.1547278650943455</v>
      </c>
      <c r="E26" s="122" t="s">
        <v>309</v>
      </c>
      <c r="F26" s="130" t="s">
        <v>311</v>
      </c>
      <c r="G26" s="130" t="s">
        <v>312</v>
      </c>
    </row>
    <row r="27" spans="1:7" ht="45.75" thickBot="1" x14ac:dyDescent="0.3">
      <c r="A27" s="194"/>
      <c r="B27" s="77" t="s">
        <v>189</v>
      </c>
      <c r="C27" s="70">
        <v>8.479595110216831E-2</v>
      </c>
      <c r="E27" s="128" t="s">
        <v>401</v>
      </c>
      <c r="F27" s="129">
        <v>0.45</v>
      </c>
      <c r="G27" s="129">
        <v>0.01</v>
      </c>
    </row>
    <row r="28" spans="1:7" x14ac:dyDescent="0.25">
      <c r="A28" s="187" t="s">
        <v>210</v>
      </c>
      <c r="B28" s="76" t="s">
        <v>208</v>
      </c>
      <c r="C28" s="71">
        <v>0.51031901574507055</v>
      </c>
      <c r="E28" s="128" t="s">
        <v>402</v>
      </c>
      <c r="F28" s="129">
        <v>0.43</v>
      </c>
      <c r="G28" s="129">
        <v>0.18</v>
      </c>
    </row>
    <row r="29" spans="1:7" x14ac:dyDescent="0.25">
      <c r="A29" s="188"/>
      <c r="B29" s="78" t="s">
        <v>209</v>
      </c>
      <c r="C29" s="73">
        <v>0.48252498223573509</v>
      </c>
      <c r="E29" s="128" t="s">
        <v>403</v>
      </c>
      <c r="F29" s="129">
        <v>0.39</v>
      </c>
      <c r="G29" s="129">
        <v>0.2</v>
      </c>
    </row>
    <row r="30" spans="1:7" x14ac:dyDescent="0.25">
      <c r="A30" s="188"/>
      <c r="B30" s="78" t="s">
        <v>201</v>
      </c>
      <c r="C30" s="73">
        <v>0.38403098044308104</v>
      </c>
      <c r="E30" s="126" t="s">
        <v>400</v>
      </c>
      <c r="F30" s="127">
        <v>0.27</v>
      </c>
      <c r="G30" s="127">
        <v>0.12</v>
      </c>
    </row>
    <row r="31" spans="1:7" x14ac:dyDescent="0.25">
      <c r="A31" s="188"/>
      <c r="B31" s="78" t="s">
        <v>205</v>
      </c>
      <c r="C31" s="73">
        <v>0.3754525219090592</v>
      </c>
      <c r="E31" s="126" t="s">
        <v>398</v>
      </c>
      <c r="F31" s="127">
        <v>0.3</v>
      </c>
      <c r="G31" s="127">
        <v>0.06</v>
      </c>
    </row>
    <row r="32" spans="1:7" x14ac:dyDescent="0.25">
      <c r="A32" s="188"/>
      <c r="B32" s="78" t="s">
        <v>197</v>
      </c>
      <c r="C32" s="73">
        <v>0.37300240238712234</v>
      </c>
      <c r="E32" s="126" t="s">
        <v>397</v>
      </c>
      <c r="F32" s="127">
        <v>0.28000000000000003</v>
      </c>
      <c r="G32" s="127">
        <v>0.02</v>
      </c>
    </row>
    <row r="33" spans="1:3" x14ac:dyDescent="0.25">
      <c r="A33" s="188"/>
      <c r="B33" s="78" t="s">
        <v>198</v>
      </c>
      <c r="C33" s="73">
        <v>0.26294658606202498</v>
      </c>
    </row>
    <row r="34" spans="1:3" ht="30" x14ac:dyDescent="0.25">
      <c r="A34" s="188"/>
      <c r="B34" s="78" t="s">
        <v>207</v>
      </c>
      <c r="C34" s="73">
        <v>0.25598479224454168</v>
      </c>
    </row>
    <row r="35" spans="1:3" x14ac:dyDescent="0.25">
      <c r="A35" s="188"/>
      <c r="B35" s="78" t="s">
        <v>199</v>
      </c>
      <c r="C35" s="73">
        <v>0.25309128552554294</v>
      </c>
    </row>
    <row r="36" spans="1:3" x14ac:dyDescent="0.25">
      <c r="A36" s="188"/>
      <c r="B36" s="78" t="s">
        <v>203</v>
      </c>
      <c r="C36" s="73">
        <v>0.23804016508547399</v>
      </c>
    </row>
    <row r="37" spans="1:3" ht="30" x14ac:dyDescent="0.25">
      <c r="A37" s="188"/>
      <c r="B37" s="78" t="s">
        <v>202</v>
      </c>
      <c r="C37" s="73">
        <v>0.20333657965444829</v>
      </c>
    </row>
    <row r="38" spans="1:3" ht="30" x14ac:dyDescent="0.25">
      <c r="A38" s="188"/>
      <c r="B38" s="78" t="s">
        <v>206</v>
      </c>
      <c r="C38" s="73">
        <v>0.19648580643228725</v>
      </c>
    </row>
    <row r="39" spans="1:3" x14ac:dyDescent="0.25">
      <c r="A39" s="188"/>
      <c r="B39" s="78" t="s">
        <v>195</v>
      </c>
      <c r="C39" s="73">
        <v>0.1786535628105709</v>
      </c>
    </row>
    <row r="40" spans="1:3" x14ac:dyDescent="0.25">
      <c r="A40" s="188"/>
      <c r="B40" s="78" t="s">
        <v>200</v>
      </c>
      <c r="C40" s="73">
        <v>0.16011188622653591</v>
      </c>
    </row>
    <row r="41" spans="1:3" x14ac:dyDescent="0.25">
      <c r="A41" s="188"/>
      <c r="B41" s="78" t="s">
        <v>196</v>
      </c>
      <c r="C41" s="73">
        <v>0.15256666659201412</v>
      </c>
    </row>
    <row r="42" spans="1:3" ht="30.75" thickBot="1" x14ac:dyDescent="0.3">
      <c r="A42" s="188"/>
      <c r="B42" s="78" t="s">
        <v>204</v>
      </c>
      <c r="C42" s="73">
        <v>0.14628739098541038</v>
      </c>
    </row>
    <row r="43" spans="1:3" x14ac:dyDescent="0.25">
      <c r="A43" s="192" t="s">
        <v>8</v>
      </c>
      <c r="B43" s="76" t="s">
        <v>9</v>
      </c>
      <c r="C43" s="71">
        <v>0.22568912331555332</v>
      </c>
    </row>
    <row r="44" spans="1:3" x14ac:dyDescent="0.25">
      <c r="A44" s="193"/>
      <c r="B44" s="78" t="s">
        <v>10</v>
      </c>
      <c r="C44" s="73">
        <v>0.2171071578900729</v>
      </c>
    </row>
    <row r="45" spans="1:3" x14ac:dyDescent="0.25">
      <c r="A45" s="193"/>
      <c r="B45" s="78" t="s">
        <v>11</v>
      </c>
      <c r="C45" s="73">
        <v>0.36143637161641268</v>
      </c>
    </row>
    <row r="46" spans="1:3" x14ac:dyDescent="0.25">
      <c r="A46" s="193"/>
      <c r="B46" s="78" t="s">
        <v>12</v>
      </c>
      <c r="C46" s="73">
        <v>0.21349443328264273</v>
      </c>
    </row>
    <row r="47" spans="1:3" x14ac:dyDescent="0.25">
      <c r="A47" s="193"/>
      <c r="B47" s="78" t="s">
        <v>13</v>
      </c>
      <c r="C47" s="73">
        <v>0.26159041693464274</v>
      </c>
    </row>
    <row r="48" spans="1:3" x14ac:dyDescent="0.25">
      <c r="A48" s="193"/>
      <c r="B48" s="78" t="s">
        <v>14</v>
      </c>
      <c r="C48" s="73">
        <v>0.25025978917635333</v>
      </c>
    </row>
    <row r="49" spans="1:3" x14ac:dyDescent="0.25">
      <c r="A49" s="193"/>
      <c r="B49" s="78" t="s">
        <v>15</v>
      </c>
      <c r="C49" s="73">
        <v>0.24946079098440119</v>
      </c>
    </row>
    <row r="50" spans="1:3" x14ac:dyDescent="0.25">
      <c r="A50" s="193"/>
      <c r="B50" s="78" t="s">
        <v>16</v>
      </c>
      <c r="C50" s="73">
        <v>0.23726304621765049</v>
      </c>
    </row>
    <row r="51" spans="1:3" ht="15.75" thickBot="1" x14ac:dyDescent="0.3">
      <c r="A51" s="194"/>
      <c r="B51" s="77" t="s">
        <v>17</v>
      </c>
      <c r="C51" s="70">
        <v>0.22143616119464116</v>
      </c>
    </row>
    <row r="52" spans="1:3" x14ac:dyDescent="0.25">
      <c r="A52" s="184" t="s">
        <v>18</v>
      </c>
      <c r="B52" s="79" t="s">
        <v>19</v>
      </c>
      <c r="C52" s="71">
        <v>9.055184634461895E-2</v>
      </c>
    </row>
    <row r="53" spans="1:3" x14ac:dyDescent="0.25">
      <c r="A53" s="185"/>
      <c r="B53" s="64" t="s">
        <v>20</v>
      </c>
      <c r="C53" s="73">
        <v>0.17512882652601788</v>
      </c>
    </row>
    <row r="54" spans="1:3" x14ac:dyDescent="0.25">
      <c r="A54" s="185"/>
      <c r="B54" s="64" t="s">
        <v>21</v>
      </c>
      <c r="C54" s="73">
        <v>0.31831442896584022</v>
      </c>
    </row>
    <row r="55" spans="1:3" x14ac:dyDescent="0.25">
      <c r="A55" s="185"/>
      <c r="B55" s="64" t="s">
        <v>22</v>
      </c>
      <c r="C55" s="73">
        <v>0.48141126847934917</v>
      </c>
    </row>
    <row r="56" spans="1:3" x14ac:dyDescent="0.25">
      <c r="A56" s="185"/>
      <c r="B56" s="64" t="s">
        <v>23</v>
      </c>
      <c r="C56" s="73">
        <v>0.67911748761184365</v>
      </c>
    </row>
    <row r="57" spans="1:3" x14ac:dyDescent="0.25">
      <c r="A57" s="185"/>
      <c r="B57" s="64" t="s">
        <v>24</v>
      </c>
      <c r="C57" s="73">
        <v>0.75792638283710023</v>
      </c>
    </row>
    <row r="58" spans="1:3" x14ac:dyDescent="0.25">
      <c r="A58" s="185"/>
      <c r="B58" s="64" t="s">
        <v>25</v>
      </c>
      <c r="C58" s="73">
        <v>0.79572060633375985</v>
      </c>
    </row>
    <row r="59" spans="1:3" x14ac:dyDescent="0.25">
      <c r="A59" s="185"/>
      <c r="B59" s="64" t="s">
        <v>26</v>
      </c>
      <c r="C59" s="73">
        <v>0.88799596922481006</v>
      </c>
    </row>
    <row r="60" spans="1:3" x14ac:dyDescent="0.25">
      <c r="A60" s="185"/>
      <c r="B60" s="64" t="s">
        <v>27</v>
      </c>
      <c r="C60" s="73">
        <v>0.90067081887818201</v>
      </c>
    </row>
    <row r="61" spans="1:3" ht="15.75" thickBot="1" x14ac:dyDescent="0.3">
      <c r="A61" s="186"/>
      <c r="B61" s="80" t="s">
        <v>28</v>
      </c>
      <c r="C61" s="70">
        <v>0.83871330734060123</v>
      </c>
    </row>
    <row r="62" spans="1:3" x14ac:dyDescent="0.25">
      <c r="A62" s="184" t="s">
        <v>29</v>
      </c>
      <c r="B62" s="79" t="s">
        <v>30</v>
      </c>
      <c r="C62" s="71">
        <v>0.23782404985580388</v>
      </c>
    </row>
    <row r="63" spans="1:3" x14ac:dyDescent="0.25">
      <c r="A63" s="185"/>
      <c r="B63" s="64" t="s">
        <v>31</v>
      </c>
      <c r="C63" s="73">
        <v>0.40188378737677605</v>
      </c>
    </row>
    <row r="64" spans="1:3" x14ac:dyDescent="0.25">
      <c r="A64" s="185"/>
      <c r="B64" s="64" t="s">
        <v>32</v>
      </c>
      <c r="C64" s="73">
        <v>0.2468315685615291</v>
      </c>
    </row>
    <row r="65" spans="1:3" x14ac:dyDescent="0.25">
      <c r="A65" s="185"/>
      <c r="B65" s="64" t="s">
        <v>33</v>
      </c>
      <c r="C65" s="73">
        <v>0.70738040126922697</v>
      </c>
    </row>
    <row r="66" spans="1:3" ht="15.75" thickBot="1" x14ac:dyDescent="0.3">
      <c r="A66" s="186"/>
      <c r="B66" s="80" t="s">
        <v>34</v>
      </c>
      <c r="C66" s="70">
        <v>0.32619842853329151</v>
      </c>
    </row>
    <row r="67" spans="1:3" x14ac:dyDescent="0.25">
      <c r="A67" s="184" t="s">
        <v>35</v>
      </c>
      <c r="B67" s="79" t="s">
        <v>46</v>
      </c>
      <c r="C67" s="71">
        <v>0.84861085379636392</v>
      </c>
    </row>
    <row r="68" spans="1:3" x14ac:dyDescent="0.25">
      <c r="A68" s="185"/>
      <c r="B68" s="64" t="s">
        <v>39</v>
      </c>
      <c r="C68" s="73">
        <v>0.84655254685109083</v>
      </c>
    </row>
    <row r="69" spans="1:3" x14ac:dyDescent="0.25">
      <c r="A69" s="185"/>
      <c r="B69" s="64" t="s">
        <v>37</v>
      </c>
      <c r="C69" s="73">
        <v>0.7962124024450381</v>
      </c>
    </row>
    <row r="70" spans="1:3" ht="24" x14ac:dyDescent="0.25">
      <c r="A70" s="185"/>
      <c r="B70" s="64" t="s">
        <v>38</v>
      </c>
      <c r="C70" s="73">
        <v>0.76141780906168999</v>
      </c>
    </row>
    <row r="71" spans="1:3" x14ac:dyDescent="0.25">
      <c r="A71" s="185"/>
      <c r="B71" s="64" t="s">
        <v>40</v>
      </c>
      <c r="C71" s="73">
        <v>0.69294638646012163</v>
      </c>
    </row>
    <row r="72" spans="1:3" x14ac:dyDescent="0.25">
      <c r="A72" s="185"/>
      <c r="B72" s="64" t="s">
        <v>36</v>
      </c>
      <c r="C72" s="73">
        <v>0.50078910374623553</v>
      </c>
    </row>
    <row r="73" spans="1:3" x14ac:dyDescent="0.25">
      <c r="A73" s="185"/>
      <c r="B73" s="64" t="s">
        <v>45</v>
      </c>
      <c r="C73" s="73">
        <v>0.49099845069350695</v>
      </c>
    </row>
    <row r="74" spans="1:3" x14ac:dyDescent="0.25">
      <c r="A74" s="185"/>
      <c r="B74" s="64" t="s">
        <v>47</v>
      </c>
      <c r="C74" s="73">
        <v>0.31624242597621993</v>
      </c>
    </row>
    <row r="75" spans="1:3" x14ac:dyDescent="0.25">
      <c r="A75" s="185"/>
      <c r="B75" s="64" t="s">
        <v>41</v>
      </c>
      <c r="C75" s="73">
        <v>0.22319006037838882</v>
      </c>
    </row>
    <row r="76" spans="1:3" x14ac:dyDescent="0.25">
      <c r="A76" s="185"/>
      <c r="B76" s="64" t="s">
        <v>43</v>
      </c>
      <c r="C76" s="73">
        <v>0.10428533859468214</v>
      </c>
    </row>
    <row r="77" spans="1:3" x14ac:dyDescent="0.25">
      <c r="A77" s="185"/>
      <c r="B77" s="64" t="s">
        <v>42</v>
      </c>
      <c r="C77" s="73">
        <v>0.10053119553190967</v>
      </c>
    </row>
    <row r="78" spans="1:3" ht="15.75" thickBot="1" x14ac:dyDescent="0.3">
      <c r="A78" s="186"/>
      <c r="B78" s="80" t="s">
        <v>44</v>
      </c>
      <c r="C78" s="70">
        <v>1.6858967453881275E-2</v>
      </c>
    </row>
    <row r="79" spans="1:3" x14ac:dyDescent="0.25">
      <c r="A79" s="187" t="s">
        <v>152</v>
      </c>
      <c r="B79" s="79" t="s">
        <v>154</v>
      </c>
      <c r="C79" s="71">
        <v>0.57615648476939063</v>
      </c>
    </row>
    <row r="80" spans="1:3" x14ac:dyDescent="0.25">
      <c r="A80" s="188"/>
      <c r="B80" s="64" t="s">
        <v>153</v>
      </c>
      <c r="C80" s="73">
        <v>0.47635790691878388</v>
      </c>
    </row>
    <row r="81" spans="1:3" ht="24" x14ac:dyDescent="0.25">
      <c r="A81" s="188"/>
      <c r="B81" s="64" t="s">
        <v>155</v>
      </c>
      <c r="C81" s="73">
        <v>0.42420016822817402</v>
      </c>
    </row>
    <row r="82" spans="1:3" x14ac:dyDescent="0.25">
      <c r="A82" s="188"/>
      <c r="B82" s="64" t="s">
        <v>166</v>
      </c>
      <c r="C82" s="73">
        <v>0.41378595422668396</v>
      </c>
    </row>
    <row r="83" spans="1:3" x14ac:dyDescent="0.25">
      <c r="A83" s="188"/>
      <c r="B83" s="64" t="s">
        <v>163</v>
      </c>
      <c r="C83" s="73">
        <v>0.40101380094353245</v>
      </c>
    </row>
    <row r="84" spans="1:3" x14ac:dyDescent="0.25">
      <c r="A84" s="188"/>
      <c r="B84" s="64" t="s">
        <v>165</v>
      </c>
      <c r="C84" s="73">
        <v>0.38033860030438338</v>
      </c>
    </row>
    <row r="85" spans="1:3" ht="24" x14ac:dyDescent="0.25">
      <c r="A85" s="188"/>
      <c r="B85" s="64" t="s">
        <v>164</v>
      </c>
      <c r="C85" s="73">
        <v>0.35176968686580989</v>
      </c>
    </row>
    <row r="86" spans="1:3" x14ac:dyDescent="0.25">
      <c r="A86" s="188"/>
      <c r="B86" s="64" t="s">
        <v>159</v>
      </c>
      <c r="C86" s="73">
        <v>0.33667184317904564</v>
      </c>
    </row>
    <row r="87" spans="1:3" x14ac:dyDescent="0.25">
      <c r="A87" s="188"/>
      <c r="B87" s="64" t="s">
        <v>161</v>
      </c>
      <c r="C87" s="73">
        <v>0.32056321720036834</v>
      </c>
    </row>
    <row r="88" spans="1:3" ht="24" x14ac:dyDescent="0.25">
      <c r="A88" s="188"/>
      <c r="B88" s="64" t="s">
        <v>156</v>
      </c>
      <c r="C88" s="73">
        <v>0.28450699934665041</v>
      </c>
    </row>
    <row r="89" spans="1:3" x14ac:dyDescent="0.25">
      <c r="A89" s="188"/>
      <c r="B89" s="64" t="s">
        <v>158</v>
      </c>
      <c r="C89" s="73">
        <v>0.24251782659757337</v>
      </c>
    </row>
    <row r="90" spans="1:3" x14ac:dyDescent="0.25">
      <c r="A90" s="188"/>
      <c r="B90" s="64" t="s">
        <v>162</v>
      </c>
      <c r="C90" s="73">
        <v>0.2168525041093117</v>
      </c>
    </row>
    <row r="91" spans="1:3" x14ac:dyDescent="0.25">
      <c r="A91" s="188"/>
      <c r="B91" s="64" t="s">
        <v>157</v>
      </c>
      <c r="C91" s="73">
        <v>0.20000143662119066</v>
      </c>
    </row>
    <row r="92" spans="1:3" ht="15.75" thickBot="1" x14ac:dyDescent="0.3">
      <c r="A92" s="189"/>
      <c r="B92" s="80" t="s">
        <v>160</v>
      </c>
      <c r="C92" s="70">
        <v>7.4786606360385158E-2</v>
      </c>
    </row>
    <row r="93" spans="1:3" x14ac:dyDescent="0.25">
      <c r="A93" s="184" t="s">
        <v>48</v>
      </c>
      <c r="B93" s="79" t="s">
        <v>7</v>
      </c>
      <c r="C93" s="71">
        <v>8.8563792560300114E-2</v>
      </c>
    </row>
    <row r="94" spans="1:3" ht="15.75" thickBot="1" x14ac:dyDescent="0.3">
      <c r="A94" s="186"/>
      <c r="B94" s="80" t="s">
        <v>6</v>
      </c>
      <c r="C94" s="70">
        <v>0.4192740392061951</v>
      </c>
    </row>
    <row r="95" spans="1:3" x14ac:dyDescent="0.25">
      <c r="A95" s="184" t="s">
        <v>49</v>
      </c>
      <c r="B95" s="79" t="s">
        <v>50</v>
      </c>
      <c r="C95" s="71">
        <v>0.32783651433093319</v>
      </c>
    </row>
    <row r="96" spans="1:3" x14ac:dyDescent="0.25">
      <c r="A96" s="185"/>
      <c r="B96" s="64" t="s">
        <v>51</v>
      </c>
      <c r="C96" s="73">
        <v>0.29523435360907574</v>
      </c>
    </row>
    <row r="97" spans="1:5" x14ac:dyDescent="0.25">
      <c r="A97" s="185"/>
      <c r="B97" s="64" t="s">
        <v>52</v>
      </c>
      <c r="C97" s="73">
        <v>0.24119352764286542</v>
      </c>
    </row>
    <row r="98" spans="1:5" x14ac:dyDescent="0.25">
      <c r="A98" s="185"/>
      <c r="B98" s="64" t="s">
        <v>53</v>
      </c>
      <c r="C98" s="73">
        <v>0.23205054601478231</v>
      </c>
    </row>
    <row r="99" spans="1:5" x14ac:dyDescent="0.25">
      <c r="A99" s="185"/>
      <c r="B99" s="64" t="s">
        <v>54</v>
      </c>
      <c r="C99" s="73">
        <v>0.22113877501783535</v>
      </c>
    </row>
    <row r="100" spans="1:5" ht="15.75" thickBot="1" x14ac:dyDescent="0.3">
      <c r="A100" s="186"/>
      <c r="B100" s="80" t="s">
        <v>55</v>
      </c>
      <c r="C100" s="70">
        <v>0.23602486231930681</v>
      </c>
    </row>
    <row r="101" spans="1:5" x14ac:dyDescent="0.25">
      <c r="A101" s="184" t="s">
        <v>56</v>
      </c>
      <c r="B101" s="79" t="s">
        <v>57</v>
      </c>
      <c r="C101" s="71">
        <v>0.27403881902818306</v>
      </c>
    </row>
    <row r="102" spans="1:5" ht="15.75" thickBot="1" x14ac:dyDescent="0.3">
      <c r="A102" s="186"/>
      <c r="B102" s="80" t="s">
        <v>58</v>
      </c>
      <c r="C102" s="70">
        <v>0.23232186622974316</v>
      </c>
    </row>
    <row r="103" spans="1:5" x14ac:dyDescent="0.25">
      <c r="A103" s="184" t="s">
        <v>59</v>
      </c>
      <c r="B103" s="79" t="s">
        <v>211</v>
      </c>
      <c r="C103" s="71">
        <v>0.24445615529284431</v>
      </c>
      <c r="D103" s="62"/>
      <c r="E103" s="62"/>
    </row>
    <row r="104" spans="1:5" ht="15.75" thickBot="1" x14ac:dyDescent="0.3">
      <c r="A104" s="186"/>
      <c r="B104" s="80" t="s">
        <v>168</v>
      </c>
      <c r="C104" s="70">
        <v>0.38236886330480957</v>
      </c>
      <c r="D104" s="62"/>
      <c r="E104" s="62"/>
    </row>
    <row r="105" spans="1:5" x14ac:dyDescent="0.25">
      <c r="A105" s="184" t="s">
        <v>60</v>
      </c>
      <c r="B105" s="79" t="s">
        <v>7</v>
      </c>
      <c r="C105" s="71">
        <v>0.25131761357145677</v>
      </c>
    </row>
    <row r="106" spans="1:5" ht="15.75" thickBot="1" x14ac:dyDescent="0.3">
      <c r="A106" s="186"/>
      <c r="B106" s="80" t="s">
        <v>6</v>
      </c>
      <c r="C106" s="70">
        <v>0.25227332750052478</v>
      </c>
    </row>
    <row r="107" spans="1:5" x14ac:dyDescent="0.25">
      <c r="A107" s="184" t="s">
        <v>61</v>
      </c>
      <c r="B107" s="79" t="s">
        <v>62</v>
      </c>
      <c r="C107" s="71">
        <v>0.23908794789046392</v>
      </c>
    </row>
    <row r="108" spans="1:5" x14ac:dyDescent="0.25">
      <c r="A108" s="185"/>
      <c r="B108" s="64" t="s">
        <v>63</v>
      </c>
      <c r="C108" s="73">
        <v>0.31225189296331757</v>
      </c>
    </row>
    <row r="109" spans="1:5" ht="15.75" thickBot="1" x14ac:dyDescent="0.3">
      <c r="A109" s="186"/>
      <c r="B109" s="80" t="s">
        <v>64</v>
      </c>
      <c r="C109" s="70">
        <v>0.22717726067991423</v>
      </c>
    </row>
    <row r="110" spans="1:5" x14ac:dyDescent="0.25">
      <c r="A110" s="184" t="s">
        <v>65</v>
      </c>
      <c r="B110" s="79" t="s">
        <v>66</v>
      </c>
      <c r="C110" s="71">
        <v>0.25596437730893434</v>
      </c>
    </row>
    <row r="111" spans="1:5" x14ac:dyDescent="0.25">
      <c r="A111" s="185"/>
      <c r="B111" s="64" t="s">
        <v>67</v>
      </c>
      <c r="C111" s="73">
        <v>0.23836981794487999</v>
      </c>
    </row>
    <row r="112" spans="1:5" x14ac:dyDescent="0.25">
      <c r="A112" s="185"/>
      <c r="B112" s="64" t="s">
        <v>68</v>
      </c>
      <c r="C112" s="73">
        <v>0.27616295107077038</v>
      </c>
    </row>
    <row r="113" spans="1:4" x14ac:dyDescent="0.25">
      <c r="A113" s="185"/>
      <c r="B113" s="64" t="s">
        <v>69</v>
      </c>
      <c r="C113" s="73">
        <v>0.23682455855232676</v>
      </c>
    </row>
    <row r="114" spans="1:4" x14ac:dyDescent="0.25">
      <c r="A114" s="185"/>
      <c r="B114" s="64" t="s">
        <v>70</v>
      </c>
      <c r="C114" s="73">
        <v>0.31748786898192249</v>
      </c>
    </row>
    <row r="115" spans="1:4" x14ac:dyDescent="0.25">
      <c r="A115" s="185"/>
      <c r="B115" s="64" t="s">
        <v>71</v>
      </c>
      <c r="C115" s="73">
        <v>0.34845351171826894</v>
      </c>
    </row>
    <row r="116" spans="1:4" ht="15.75" thickBot="1" x14ac:dyDescent="0.3">
      <c r="A116" s="186"/>
      <c r="B116" s="80" t="s">
        <v>72</v>
      </c>
      <c r="C116" s="70">
        <v>0.25586348316507712</v>
      </c>
    </row>
    <row r="117" spans="1:4" x14ac:dyDescent="0.25">
      <c r="A117" s="184" t="s">
        <v>78</v>
      </c>
      <c r="B117" s="79" t="s">
        <v>79</v>
      </c>
      <c r="C117" s="71">
        <v>0.26153815276679654</v>
      </c>
    </row>
    <row r="118" spans="1:4" x14ac:dyDescent="0.25">
      <c r="A118" s="185"/>
      <c r="B118" s="64" t="s">
        <v>80</v>
      </c>
      <c r="C118" s="73">
        <v>0.26698937199485862</v>
      </c>
      <c r="D118" s="166"/>
    </row>
    <row r="119" spans="1:4" x14ac:dyDescent="0.25">
      <c r="A119" s="185"/>
      <c r="B119" s="64" t="s">
        <v>75</v>
      </c>
      <c r="C119" s="73">
        <v>0.26381504835155978</v>
      </c>
      <c r="D119" s="166"/>
    </row>
    <row r="120" spans="1:4" x14ac:dyDescent="0.25">
      <c r="A120" s="185"/>
      <c r="B120" s="64" t="s">
        <v>76</v>
      </c>
      <c r="C120" s="73">
        <v>0.2319157033999594</v>
      </c>
      <c r="D120" s="166"/>
    </row>
    <row r="121" spans="1:4" x14ac:dyDescent="0.25">
      <c r="A121" s="185"/>
      <c r="B121" s="64" t="s">
        <v>81</v>
      </c>
      <c r="C121" s="73">
        <v>0.22516204338610527</v>
      </c>
      <c r="D121" s="124"/>
    </row>
    <row r="122" spans="1:4" ht="15.75" thickBot="1" x14ac:dyDescent="0.3">
      <c r="A122" s="186"/>
      <c r="B122" s="80" t="s">
        <v>82</v>
      </c>
      <c r="C122" s="70">
        <v>0.25132221650711917</v>
      </c>
    </row>
    <row r="123" spans="1:4" x14ac:dyDescent="0.25">
      <c r="A123" s="184" t="s">
        <v>83</v>
      </c>
      <c r="B123" s="79" t="s">
        <v>84</v>
      </c>
      <c r="C123" s="71">
        <v>0.30421416396998258</v>
      </c>
    </row>
    <row r="124" spans="1:4" x14ac:dyDescent="0.25">
      <c r="A124" s="185"/>
      <c r="B124" s="64" t="s">
        <v>85</v>
      </c>
      <c r="C124" s="73">
        <v>0.23228057770170008</v>
      </c>
    </row>
    <row r="125" spans="1:4" x14ac:dyDescent="0.25">
      <c r="A125" s="185"/>
      <c r="B125" s="64" t="s">
        <v>86</v>
      </c>
      <c r="C125" s="73">
        <v>0.27118334537553779</v>
      </c>
    </row>
    <row r="126" spans="1:4" ht="15.75" thickBot="1" x14ac:dyDescent="0.3">
      <c r="A126" s="186"/>
      <c r="B126" s="80" t="s">
        <v>87</v>
      </c>
      <c r="C126" s="70">
        <v>0.22610013021491213</v>
      </c>
    </row>
    <row r="127" spans="1:4" x14ac:dyDescent="0.25">
      <c r="A127" s="184" t="s">
        <v>88</v>
      </c>
      <c r="B127" s="79" t="s">
        <v>7</v>
      </c>
      <c r="C127" s="71">
        <v>0.25100671902801619</v>
      </c>
    </row>
    <row r="128" spans="1:4" ht="15.75" thickBot="1" x14ac:dyDescent="0.3">
      <c r="A128" s="186"/>
      <c r="B128" s="80" t="s">
        <v>6</v>
      </c>
      <c r="C128" s="70">
        <v>0.2579610081276395</v>
      </c>
    </row>
    <row r="129" spans="1:4" x14ac:dyDescent="0.25">
      <c r="A129" s="184" t="s">
        <v>89</v>
      </c>
      <c r="B129" s="79" t="s">
        <v>7</v>
      </c>
      <c r="C129" s="71">
        <v>0.12630019791212074</v>
      </c>
    </row>
    <row r="130" spans="1:4" ht="15.75" thickBot="1" x14ac:dyDescent="0.3">
      <c r="A130" s="186"/>
      <c r="B130" s="80" t="s">
        <v>6</v>
      </c>
      <c r="C130" s="158">
        <v>0.40386019041072035</v>
      </c>
      <c r="D130" t="s">
        <v>454</v>
      </c>
    </row>
    <row r="131" spans="1:4" x14ac:dyDescent="0.25">
      <c r="A131" s="184" t="s">
        <v>90</v>
      </c>
      <c r="B131" s="79" t="s">
        <v>458</v>
      </c>
      <c r="C131" s="71">
        <v>0.27118334537553779</v>
      </c>
    </row>
    <row r="132" spans="1:4" ht="15.75" thickBot="1" x14ac:dyDescent="0.3">
      <c r="A132" s="186"/>
      <c r="B132" s="80" t="s">
        <v>459</v>
      </c>
      <c r="C132" s="70">
        <v>0.24445760058402607</v>
      </c>
    </row>
    <row r="133" spans="1:4" x14ac:dyDescent="0.25">
      <c r="A133" s="184" t="s">
        <v>93</v>
      </c>
      <c r="B133" s="79" t="s">
        <v>94</v>
      </c>
      <c r="C133" s="71">
        <v>0.25829544808599564</v>
      </c>
    </row>
    <row r="134" spans="1:4" x14ac:dyDescent="0.25">
      <c r="A134" s="185"/>
      <c r="B134" s="64" t="s">
        <v>95</v>
      </c>
      <c r="C134" s="73">
        <v>0.252202831921856</v>
      </c>
    </row>
    <row r="135" spans="1:4" x14ac:dyDescent="0.25">
      <c r="A135" s="185"/>
      <c r="B135" s="64" t="s">
        <v>96</v>
      </c>
      <c r="C135" s="73">
        <v>0.23578149849410568</v>
      </c>
    </row>
    <row r="136" spans="1:4" x14ac:dyDescent="0.25">
      <c r="A136" s="185"/>
      <c r="B136" s="64" t="s">
        <v>97</v>
      </c>
      <c r="C136" s="73">
        <v>0.25467517203492096</v>
      </c>
    </row>
    <row r="137" spans="1:4" ht="15.75" thickBot="1" x14ac:dyDescent="0.3">
      <c r="A137" s="186"/>
      <c r="B137" s="80" t="s">
        <v>98</v>
      </c>
      <c r="C137" s="70">
        <v>0.29893538973061218</v>
      </c>
    </row>
    <row r="138" spans="1:4" x14ac:dyDescent="0.25">
      <c r="A138" s="184" t="s">
        <v>99</v>
      </c>
      <c r="B138" s="79" t="s">
        <v>94</v>
      </c>
      <c r="C138" s="71">
        <v>0.2488188752335426</v>
      </c>
    </row>
    <row r="139" spans="1:4" x14ac:dyDescent="0.25">
      <c r="A139" s="185"/>
      <c r="B139" s="64" t="s">
        <v>95</v>
      </c>
      <c r="C139" s="73">
        <v>0.24466235381311544</v>
      </c>
    </row>
    <row r="140" spans="1:4" x14ac:dyDescent="0.25">
      <c r="A140" s="185"/>
      <c r="B140" s="64" t="s">
        <v>96</v>
      </c>
      <c r="C140" s="73">
        <v>0.25404880411208941</v>
      </c>
    </row>
    <row r="141" spans="1:4" x14ac:dyDescent="0.25">
      <c r="A141" s="185"/>
      <c r="B141" s="64" t="s">
        <v>97</v>
      </c>
      <c r="C141" s="73">
        <v>0.25908080321595151</v>
      </c>
    </row>
    <row r="142" spans="1:4" ht="15.75" thickBot="1" x14ac:dyDescent="0.3">
      <c r="A142" s="186"/>
      <c r="B142" s="80" t="s">
        <v>98</v>
      </c>
      <c r="C142" s="70">
        <v>0.27207167913710772</v>
      </c>
    </row>
    <row r="143" spans="1:4" x14ac:dyDescent="0.25">
      <c r="A143" s="184" t="s">
        <v>100</v>
      </c>
      <c r="B143" s="79" t="s">
        <v>101</v>
      </c>
      <c r="C143" s="71">
        <v>0.2466610520619322</v>
      </c>
    </row>
    <row r="144" spans="1:4" x14ac:dyDescent="0.25">
      <c r="A144" s="185"/>
      <c r="B144" s="64" t="s">
        <v>102</v>
      </c>
      <c r="C144" s="73">
        <v>0.24734906161708387</v>
      </c>
    </row>
    <row r="145" spans="1:4" x14ac:dyDescent="0.25">
      <c r="A145" s="185"/>
      <c r="B145" s="64" t="s">
        <v>103</v>
      </c>
      <c r="C145" s="73">
        <v>0.22534122398615475</v>
      </c>
    </row>
    <row r="146" spans="1:4" x14ac:dyDescent="0.25">
      <c r="A146" s="185"/>
      <c r="B146" s="64" t="s">
        <v>104</v>
      </c>
      <c r="C146" s="73">
        <v>0.29890454720171195</v>
      </c>
    </row>
    <row r="147" spans="1:4" ht="15.75" thickBot="1" x14ac:dyDescent="0.3">
      <c r="A147" s="186"/>
      <c r="B147" s="80" t="s">
        <v>47</v>
      </c>
      <c r="C147" s="70">
        <v>0.25059883226872454</v>
      </c>
    </row>
    <row r="148" spans="1:4" x14ac:dyDescent="0.25">
      <c r="A148" s="184" t="s">
        <v>105</v>
      </c>
      <c r="B148" s="79" t="s">
        <v>12</v>
      </c>
      <c r="C148" s="71">
        <v>0.24803278728898559</v>
      </c>
    </row>
    <row r="149" spans="1:4" x14ac:dyDescent="0.25">
      <c r="A149" s="185"/>
      <c r="B149" s="64" t="s">
        <v>13</v>
      </c>
      <c r="C149" s="73">
        <v>0.26139942678152284</v>
      </c>
    </row>
    <row r="150" spans="1:4" x14ac:dyDescent="0.25">
      <c r="A150" s="185"/>
      <c r="B150" s="64" t="s">
        <v>106</v>
      </c>
      <c r="C150" s="73">
        <v>0.21908620477664181</v>
      </c>
    </row>
    <row r="151" spans="1:4" x14ac:dyDescent="0.25">
      <c r="A151" s="185"/>
      <c r="B151" s="64" t="s">
        <v>107</v>
      </c>
      <c r="C151" s="73">
        <v>0.24310373104118016</v>
      </c>
    </row>
    <row r="152" spans="1:4" x14ac:dyDescent="0.25">
      <c r="A152" s="185"/>
      <c r="B152" s="64" t="s">
        <v>108</v>
      </c>
      <c r="C152" s="73">
        <v>0.26400409676141534</v>
      </c>
    </row>
    <row r="153" spans="1:4" x14ac:dyDescent="0.25">
      <c r="A153" s="185"/>
      <c r="B153" s="64" t="s">
        <v>15</v>
      </c>
      <c r="C153" s="73">
        <v>0.22787217557829587</v>
      </c>
    </row>
    <row r="154" spans="1:4" x14ac:dyDescent="0.25">
      <c r="A154" s="185"/>
      <c r="B154" s="64" t="s">
        <v>109</v>
      </c>
      <c r="C154" s="73">
        <v>0.22416051766510681</v>
      </c>
    </row>
    <row r="155" spans="1:4" x14ac:dyDescent="0.25">
      <c r="A155" s="185"/>
      <c r="B155" s="64" t="s">
        <v>11</v>
      </c>
      <c r="C155" s="157">
        <v>0.38036402754013759</v>
      </c>
      <c r="D155" t="s">
        <v>454</v>
      </c>
    </row>
    <row r="156" spans="1:4" ht="15.75" thickBot="1" x14ac:dyDescent="0.3">
      <c r="A156" s="186"/>
      <c r="B156" s="80" t="s">
        <v>14</v>
      </c>
      <c r="C156" s="70">
        <v>0.24374744521659997</v>
      </c>
    </row>
  </sheetData>
  <sortState ref="B79:C92">
    <sortCondition descending="1" ref="C79:C92"/>
  </sortState>
  <mergeCells count="24">
    <mergeCell ref="A117:A122"/>
    <mergeCell ref="A123:A126"/>
    <mergeCell ref="A127:A128"/>
    <mergeCell ref="A93:A94"/>
    <mergeCell ref="A95:A100"/>
    <mergeCell ref="A103:A104"/>
    <mergeCell ref="A105:A106"/>
    <mergeCell ref="A107:A109"/>
    <mergeCell ref="A110:A116"/>
    <mergeCell ref="A101:A102"/>
    <mergeCell ref="A148:A156"/>
    <mergeCell ref="A138:A142"/>
    <mergeCell ref="A143:A147"/>
    <mergeCell ref="A129:A130"/>
    <mergeCell ref="A131:A132"/>
    <mergeCell ref="A133:A137"/>
    <mergeCell ref="A67:A78"/>
    <mergeCell ref="A79:A92"/>
    <mergeCell ref="A2:B2"/>
    <mergeCell ref="A52:A61"/>
    <mergeCell ref="A62:A66"/>
    <mergeCell ref="A8:A27"/>
    <mergeCell ref="A28:A42"/>
    <mergeCell ref="A43:A51"/>
  </mergeCells>
  <conditionalFormatting sqref="C3:C156 C308:C1048576">
    <cfRule type="cellIs" dxfId="3" priority="1" operator="lessThan">
      <formula>0.126</formula>
    </cfRule>
    <cfRule type="cellIs" dxfId="2" priority="2" operator="greaterThan">
      <formula>0.49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zoomScale="90" zoomScaleNormal="90" workbookViewId="0">
      <pane ySplit="1" topLeftCell="A2" activePane="bottomLeft" state="frozen"/>
      <selection pane="bottomLeft" activeCell="C20" sqref="C20"/>
    </sheetView>
  </sheetViews>
  <sheetFormatPr defaultRowHeight="15" x14ac:dyDescent="0.25"/>
  <cols>
    <col min="1" max="1" width="39.28515625" style="66" customWidth="1"/>
    <col min="2" max="2" width="50.28515625" customWidth="1"/>
    <col min="3" max="3" width="15.140625" customWidth="1"/>
    <col min="4" max="4" width="19.42578125" customWidth="1"/>
    <col min="5" max="12" width="15.140625" customWidth="1"/>
  </cols>
  <sheetData>
    <row r="1" spans="1:12" ht="64.5" customHeight="1" x14ac:dyDescent="0.25">
      <c r="A1" s="151" t="s">
        <v>0</v>
      </c>
      <c r="B1" s="151" t="s">
        <v>453</v>
      </c>
      <c r="C1" s="156" t="s">
        <v>439</v>
      </c>
      <c r="D1" s="156" t="s">
        <v>440</v>
      </c>
      <c r="E1" s="156" t="s">
        <v>441</v>
      </c>
      <c r="F1" s="156" t="s">
        <v>447</v>
      </c>
      <c r="G1" s="156" t="s">
        <v>448</v>
      </c>
      <c r="H1" s="156" t="s">
        <v>446</v>
      </c>
      <c r="I1" s="156" t="s">
        <v>442</v>
      </c>
      <c r="J1" s="156" t="s">
        <v>444</v>
      </c>
      <c r="K1" s="156" t="s">
        <v>445</v>
      </c>
      <c r="L1" s="156" t="s">
        <v>443</v>
      </c>
    </row>
    <row r="2" spans="1:12" ht="15.75" thickBot="1" x14ac:dyDescent="0.3">
      <c r="A2" s="152"/>
      <c r="B2" s="140" t="s">
        <v>451</v>
      </c>
      <c r="C2" s="141">
        <v>0.20035629102819733</v>
      </c>
      <c r="D2" s="141">
        <v>4.9094532233374663E-2</v>
      </c>
      <c r="E2" s="141">
        <v>4.2290342317364088E-2</v>
      </c>
      <c r="F2" s="141">
        <v>3.0680137201258041E-2</v>
      </c>
      <c r="G2" s="141">
        <v>2.0492095710177044E-2</v>
      </c>
      <c r="H2" s="141">
        <v>1.8718548318678058E-2</v>
      </c>
      <c r="I2" s="141">
        <v>1.844952572758228E-2</v>
      </c>
      <c r="J2" s="141">
        <v>4.1392894327206275E-3</v>
      </c>
      <c r="K2" s="141">
        <v>2.824156316307658E-3</v>
      </c>
      <c r="L2" s="141">
        <v>2.6624813839116867E-3</v>
      </c>
    </row>
    <row r="3" spans="1:12" ht="24.75" customHeight="1" x14ac:dyDescent="0.25">
      <c r="A3" s="74" t="s">
        <v>1</v>
      </c>
      <c r="B3" s="79" t="s">
        <v>2</v>
      </c>
      <c r="C3" s="144">
        <v>0.21069393336829553</v>
      </c>
      <c r="D3" s="144">
        <v>3.1324322166593949E-2</v>
      </c>
      <c r="E3" s="144">
        <v>3.3592084159559575E-2</v>
      </c>
      <c r="F3" s="144">
        <v>2.4835796206666951E-2</v>
      </c>
      <c r="G3" s="144">
        <v>2.2006382357062704E-2</v>
      </c>
      <c r="H3" s="144">
        <v>1.6567185590616908E-2</v>
      </c>
      <c r="I3" s="144">
        <v>2.7939947580798052E-2</v>
      </c>
      <c r="J3" s="144">
        <v>2.4902292645647998E-3</v>
      </c>
      <c r="K3" s="144">
        <v>1.4486500860865028E-3</v>
      </c>
      <c r="L3" s="145">
        <v>1.794166826975607E-3</v>
      </c>
    </row>
    <row r="4" spans="1:12" x14ac:dyDescent="0.25">
      <c r="A4" s="153"/>
      <c r="B4" s="64" t="s">
        <v>3</v>
      </c>
      <c r="C4" s="159">
        <v>0.42183456506222106</v>
      </c>
      <c r="D4" s="159">
        <v>0.11517827688799515</v>
      </c>
      <c r="E4" s="139">
        <v>0.15440297619919002</v>
      </c>
      <c r="F4" s="139">
        <v>6.081253662547223E-2</v>
      </c>
      <c r="G4" s="139">
        <v>5.1141726303087311E-2</v>
      </c>
      <c r="H4" s="139">
        <v>6.3668568420958208E-2</v>
      </c>
      <c r="I4" s="139">
        <v>3.743863414122011E-2</v>
      </c>
      <c r="J4" s="139">
        <v>1.2949027205889694E-2</v>
      </c>
      <c r="K4" s="139">
        <v>8.1173884763077065E-3</v>
      </c>
      <c r="L4" s="146">
        <v>7.380197678437686E-3</v>
      </c>
    </row>
    <row r="5" spans="1:12" x14ac:dyDescent="0.25">
      <c r="A5" s="153"/>
      <c r="B5" s="64" t="s">
        <v>4</v>
      </c>
      <c r="C5" s="159">
        <v>0.34517869598737355</v>
      </c>
      <c r="D5" s="159">
        <v>9.9531857152235434E-2</v>
      </c>
      <c r="E5" s="159">
        <v>0.10863668539760485</v>
      </c>
      <c r="F5" s="139">
        <v>4.5894529867829E-2</v>
      </c>
      <c r="G5" s="139">
        <v>2.2634107923766564E-2</v>
      </c>
      <c r="H5" s="139">
        <v>2.8968492814000237E-2</v>
      </c>
      <c r="I5" s="139">
        <v>4.3297201708194087E-2</v>
      </c>
      <c r="J5" s="139">
        <v>1.1311088516834962E-2</v>
      </c>
      <c r="K5" s="139">
        <v>5.5489124849287851E-3</v>
      </c>
      <c r="L5" s="146">
        <v>4.682167292756223E-3</v>
      </c>
    </row>
    <row r="6" spans="1:12" ht="15.75" thickBot="1" x14ac:dyDescent="0.3">
      <c r="A6" s="154"/>
      <c r="B6" s="80" t="s">
        <v>5</v>
      </c>
      <c r="C6" s="147">
        <v>0.15086897047143871</v>
      </c>
      <c r="D6" s="147">
        <v>5.063564261276389E-2</v>
      </c>
      <c r="E6" s="147">
        <v>2.9014042437605692E-2</v>
      </c>
      <c r="F6" s="147">
        <v>3.0140121099624294E-2</v>
      </c>
      <c r="G6" s="147">
        <v>1.4913699502709257E-2</v>
      </c>
      <c r="H6" s="147">
        <v>1.3538141082705778E-2</v>
      </c>
      <c r="I6" s="147">
        <v>6.3270631162839893E-3</v>
      </c>
      <c r="J6" s="147">
        <v>3.7297006530736319E-3</v>
      </c>
      <c r="K6" s="147">
        <v>3.0072131792676202E-3</v>
      </c>
      <c r="L6" s="148">
        <v>2.5672778093403315E-3</v>
      </c>
    </row>
    <row r="7" spans="1:12" ht="15.75" customHeight="1" x14ac:dyDescent="0.25">
      <c r="A7" s="195" t="s">
        <v>194</v>
      </c>
      <c r="B7" s="79" t="s">
        <v>113</v>
      </c>
      <c r="C7" s="160">
        <v>0.82384675044338906</v>
      </c>
      <c r="D7" s="144">
        <v>0.16781417549867098</v>
      </c>
      <c r="E7" s="144">
        <v>0.15921639375952337</v>
      </c>
      <c r="F7" s="144">
        <v>0.10388549699766611</v>
      </c>
      <c r="G7" s="144">
        <v>5.2867142004806703E-2</v>
      </c>
      <c r="H7" s="144">
        <v>0.10820960713339235</v>
      </c>
      <c r="I7" s="144">
        <v>0.10620895681025423</v>
      </c>
      <c r="J7" s="144">
        <v>1.4789039189685851E-2</v>
      </c>
      <c r="K7" s="144">
        <v>1.2468491720568209E-2</v>
      </c>
      <c r="L7" s="145">
        <v>7.6820173491191062E-3</v>
      </c>
    </row>
    <row r="8" spans="1:12" x14ac:dyDescent="0.25">
      <c r="A8" s="196"/>
      <c r="B8" s="64" t="s">
        <v>114</v>
      </c>
      <c r="C8" s="139">
        <v>0.39950938028640304</v>
      </c>
      <c r="D8" s="139">
        <v>8.6114473057383234E-2</v>
      </c>
      <c r="E8" s="139">
        <v>4.8223733446870205E-2</v>
      </c>
      <c r="F8" s="139">
        <v>6.2383059710476564E-2</v>
      </c>
      <c r="G8" s="139">
        <v>5.9513649348363791E-2</v>
      </c>
      <c r="H8" s="139">
        <v>8.9399235845954769E-3</v>
      </c>
      <c r="I8" s="139">
        <v>1.8384172833423158E-2</v>
      </c>
      <c r="J8" s="139">
        <v>1.0695945971066701E-2</v>
      </c>
      <c r="K8" s="139">
        <v>4.9295524276844029E-3</v>
      </c>
      <c r="L8" s="146">
        <v>9.6266513098919159E-3</v>
      </c>
    </row>
    <row r="9" spans="1:12" ht="15.75" customHeight="1" x14ac:dyDescent="0.25">
      <c r="A9" s="196"/>
      <c r="B9" s="64" t="s">
        <v>115</v>
      </c>
      <c r="C9" s="139">
        <v>0.2811844415180188</v>
      </c>
      <c r="D9" s="139">
        <v>0.24154268383562255</v>
      </c>
      <c r="E9" s="139">
        <v>0.10909482745113333</v>
      </c>
      <c r="F9" s="159">
        <v>0.26061802961927466</v>
      </c>
      <c r="G9" s="139">
        <v>6.9031242482099409E-2</v>
      </c>
      <c r="H9" s="139">
        <v>3.1985208398015622E-2</v>
      </c>
      <c r="I9" s="139">
        <v>1.7317315361478642E-2</v>
      </c>
      <c r="J9" s="139">
        <v>5.8250138754683572E-2</v>
      </c>
      <c r="K9" s="139">
        <v>1.974670163230877E-2</v>
      </c>
      <c r="L9" s="146">
        <v>2.5145290614400528E-2</v>
      </c>
    </row>
    <row r="10" spans="1:12" x14ac:dyDescent="0.25">
      <c r="A10" s="196"/>
      <c r="B10" s="64" t="s">
        <v>116</v>
      </c>
      <c r="C10" s="139">
        <v>9.7470516254487674E-2</v>
      </c>
      <c r="D10" s="139">
        <v>8.5434882933605294E-2</v>
      </c>
      <c r="E10" s="139">
        <v>1.2023732578923536E-2</v>
      </c>
      <c r="F10" s="139">
        <v>2.7884675278085209E-2</v>
      </c>
      <c r="G10" s="139">
        <v>2.4743865335301721E-2</v>
      </c>
      <c r="H10" s="139">
        <v>1.3012246826858828E-2</v>
      </c>
      <c r="I10" s="139">
        <v>0</v>
      </c>
      <c r="J10" s="139">
        <v>0</v>
      </c>
      <c r="K10" s="139">
        <v>0</v>
      </c>
      <c r="L10" s="146">
        <v>2.4011188003724097E-3</v>
      </c>
    </row>
    <row r="11" spans="1:12" ht="15.75" customHeight="1" x14ac:dyDescent="0.25">
      <c r="A11" s="196"/>
      <c r="B11" s="64" t="s">
        <v>117</v>
      </c>
      <c r="C11" s="139">
        <v>0.31965758246638454</v>
      </c>
      <c r="D11" s="139">
        <v>5.835778887137133E-2</v>
      </c>
      <c r="E11" s="139">
        <v>7.3549637704264731E-2</v>
      </c>
      <c r="F11" s="139">
        <v>4.4729588259806545E-2</v>
      </c>
      <c r="G11" s="139">
        <v>1.0415357842989276E-2</v>
      </c>
      <c r="H11" s="139">
        <v>1.9051651195224402E-2</v>
      </c>
      <c r="I11" s="139">
        <v>8.0579431392853486E-3</v>
      </c>
      <c r="J11" s="139">
        <v>2.1832782916815882E-2</v>
      </c>
      <c r="K11" s="139">
        <v>0</v>
      </c>
      <c r="L11" s="146">
        <v>4.0785939183249761E-3</v>
      </c>
    </row>
    <row r="12" spans="1:12" x14ac:dyDescent="0.25">
      <c r="A12" s="196"/>
      <c r="B12" s="64" t="s">
        <v>118</v>
      </c>
      <c r="C12" s="139">
        <v>0.45726405788367513</v>
      </c>
      <c r="D12" s="159">
        <v>0.39225569492718321</v>
      </c>
      <c r="E12" s="139">
        <v>0.10173931436458966</v>
      </c>
      <c r="F12" s="139">
        <v>0.16864289005229896</v>
      </c>
      <c r="G12" s="139">
        <v>5.0403661212388283E-2</v>
      </c>
      <c r="H12" s="139">
        <v>2.3150779141143045E-2</v>
      </c>
      <c r="I12" s="139">
        <v>4.2927658201236139E-2</v>
      </c>
      <c r="J12" s="139">
        <v>0</v>
      </c>
      <c r="K12" s="139">
        <v>4.2927658201236139E-2</v>
      </c>
      <c r="L12" s="146">
        <v>4.3088716366947638E-2</v>
      </c>
    </row>
    <row r="13" spans="1:12" ht="15.75" customHeight="1" x14ac:dyDescent="0.25">
      <c r="A13" s="196"/>
      <c r="B13" s="64" t="s">
        <v>119</v>
      </c>
      <c r="C13" s="139">
        <v>0.55158111589241965</v>
      </c>
      <c r="D13" s="139">
        <v>0.21309814205898256</v>
      </c>
      <c r="E13" s="139">
        <v>0.16396842793094291</v>
      </c>
      <c r="F13" s="139">
        <v>0.15179327664514466</v>
      </c>
      <c r="G13" s="139">
        <v>3.2939307294871462E-2</v>
      </c>
      <c r="H13" s="139">
        <v>9.996527914796749E-2</v>
      </c>
      <c r="I13" s="139">
        <v>6.0588871665120198E-2</v>
      </c>
      <c r="J13" s="139">
        <v>1.680188427521935E-2</v>
      </c>
      <c r="K13" s="139">
        <v>1.4601550570659622E-2</v>
      </c>
      <c r="L13" s="146">
        <v>1.2746801345106272E-2</v>
      </c>
    </row>
    <row r="14" spans="1:12" x14ac:dyDescent="0.25">
      <c r="A14" s="196"/>
      <c r="B14" s="64" t="s">
        <v>120</v>
      </c>
      <c r="C14" s="139">
        <v>0.36549092923594445</v>
      </c>
      <c r="D14" s="139">
        <v>0.10146590501459056</v>
      </c>
      <c r="E14" s="139">
        <v>8.6303580190041043E-2</v>
      </c>
      <c r="F14" s="139">
        <v>6.4180207386891716E-2</v>
      </c>
      <c r="G14" s="139">
        <v>2.5151190865873363E-2</v>
      </c>
      <c r="H14" s="139">
        <v>3.9944803435962142E-2</v>
      </c>
      <c r="I14" s="139">
        <v>3.0829178254150533E-2</v>
      </c>
      <c r="J14" s="139">
        <v>8.3502668837396616E-3</v>
      </c>
      <c r="K14" s="139">
        <v>3.1705578800251921E-3</v>
      </c>
      <c r="L14" s="146">
        <v>5.2662050019552237E-3</v>
      </c>
    </row>
    <row r="15" spans="1:12" ht="15.75" customHeight="1" x14ac:dyDescent="0.25">
      <c r="A15" s="196"/>
      <c r="B15" s="64" t="s">
        <v>121</v>
      </c>
      <c r="C15" s="139">
        <v>0.2201854303671914</v>
      </c>
      <c r="D15" s="139">
        <v>2.0502240110839974E-2</v>
      </c>
      <c r="E15" s="139">
        <v>2.7790381646102157E-2</v>
      </c>
      <c r="F15" s="139">
        <v>2.3394416568056783E-2</v>
      </c>
      <c r="G15" s="139">
        <v>8.3444490057723152E-3</v>
      </c>
      <c r="H15" s="139">
        <v>1.5751094885941223E-2</v>
      </c>
      <c r="I15" s="139">
        <v>2.5094162948776481E-2</v>
      </c>
      <c r="J15" s="139">
        <v>0</v>
      </c>
      <c r="K15" s="139">
        <v>0</v>
      </c>
      <c r="L15" s="146">
        <v>9.6169907928822535E-3</v>
      </c>
    </row>
    <row r="16" spans="1:12" x14ac:dyDescent="0.25">
      <c r="A16" s="196"/>
      <c r="B16" s="64" t="s">
        <v>122</v>
      </c>
      <c r="C16" s="139">
        <v>0.1183504945949773</v>
      </c>
      <c r="D16" s="139">
        <v>2.6890698177068163E-2</v>
      </c>
      <c r="E16" s="139">
        <v>2.8310553468603953E-2</v>
      </c>
      <c r="F16" s="139">
        <v>1.4488285659291235E-2</v>
      </c>
      <c r="G16" s="139">
        <v>4.4862010991530768E-3</v>
      </c>
      <c r="H16" s="139">
        <v>8.2457663032125986E-4</v>
      </c>
      <c r="I16" s="139">
        <v>2.9947484407927789E-2</v>
      </c>
      <c r="J16" s="139">
        <v>3.5902798770154252E-3</v>
      </c>
      <c r="K16" s="139">
        <v>7.4345857492579492E-4</v>
      </c>
      <c r="L16" s="146">
        <v>0</v>
      </c>
    </row>
    <row r="17" spans="1:12" ht="15.75" customHeight="1" x14ac:dyDescent="0.25">
      <c r="A17" s="196"/>
      <c r="B17" s="64" t="s">
        <v>123</v>
      </c>
      <c r="C17" s="139">
        <v>0.59993652954172039</v>
      </c>
      <c r="D17" s="139">
        <v>0.26974878574143224</v>
      </c>
      <c r="E17" s="139">
        <v>0.18716735497516115</v>
      </c>
      <c r="F17" s="139">
        <v>0.13688733990716742</v>
      </c>
      <c r="G17" s="139">
        <v>5.5584718723537527E-2</v>
      </c>
      <c r="H17" s="139">
        <v>0.15527382685818536</v>
      </c>
      <c r="I17" s="139">
        <v>7.8566890361688263E-2</v>
      </c>
      <c r="J17" s="139">
        <v>2.3700904384668355E-2</v>
      </c>
      <c r="K17" s="139">
        <v>2.656808329496135E-2</v>
      </c>
      <c r="L17" s="146">
        <v>7.5399241857463054E-3</v>
      </c>
    </row>
    <row r="18" spans="1:12" x14ac:dyDescent="0.25">
      <c r="A18" s="196"/>
      <c r="B18" s="64" t="s">
        <v>124</v>
      </c>
      <c r="C18" s="139">
        <v>0.65446480333100421</v>
      </c>
      <c r="D18" s="139">
        <v>0.23415292187785583</v>
      </c>
      <c r="E18" s="159">
        <v>0.32352995979482052</v>
      </c>
      <c r="F18" s="139">
        <v>0.20981806482180101</v>
      </c>
      <c r="G18" s="139">
        <v>2.476844300302283E-2</v>
      </c>
      <c r="H18" s="139">
        <v>0.10148264490264308</v>
      </c>
      <c r="I18" s="139">
        <v>5.5987255484667278E-2</v>
      </c>
      <c r="J18" s="159">
        <v>0.12565037900271578</v>
      </c>
      <c r="K18" s="139">
        <v>0</v>
      </c>
      <c r="L18" s="146">
        <v>3.0835731017959628E-2</v>
      </c>
    </row>
    <row r="19" spans="1:12" ht="15.75" customHeight="1" x14ac:dyDescent="0.25">
      <c r="A19" s="196"/>
      <c r="B19" s="64" t="s">
        <v>125</v>
      </c>
      <c r="C19" s="139">
        <v>0.61631685319119245</v>
      </c>
      <c r="D19" s="139">
        <v>0.19209255453095944</v>
      </c>
      <c r="E19" s="139">
        <v>0.30025353575503466</v>
      </c>
      <c r="F19" s="139">
        <v>9.1998040676378276E-2</v>
      </c>
      <c r="G19" s="139">
        <v>7.3635072468169818E-2</v>
      </c>
      <c r="H19" s="139">
        <v>0.12100011370485801</v>
      </c>
      <c r="I19" s="139">
        <v>6.6106609471407118E-2</v>
      </c>
      <c r="J19" s="139">
        <v>4.499269254233601E-2</v>
      </c>
      <c r="K19" s="139">
        <v>2.6808939913964304E-3</v>
      </c>
      <c r="L19" s="146">
        <v>1.7509349529193027E-2</v>
      </c>
    </row>
    <row r="20" spans="1:12" x14ac:dyDescent="0.25">
      <c r="A20" s="196"/>
      <c r="B20" s="64" t="s">
        <v>126</v>
      </c>
      <c r="C20" s="159">
        <v>0.70920201748381584</v>
      </c>
      <c r="D20" s="139">
        <v>0.24286897475388194</v>
      </c>
      <c r="E20" s="139">
        <v>0.21724131949891215</v>
      </c>
      <c r="F20" s="159">
        <v>0.30001023506351154</v>
      </c>
      <c r="G20" s="139">
        <v>6.6444233962317412E-2</v>
      </c>
      <c r="H20" s="139">
        <v>0.1906452226912555</v>
      </c>
      <c r="I20" s="139">
        <v>0.12062186618110081</v>
      </c>
      <c r="J20" s="139">
        <v>1.0247669813164153E-2</v>
      </c>
      <c r="K20" s="139">
        <v>3.458926064786709E-2</v>
      </c>
      <c r="L20" s="146">
        <v>1.5695973911329472E-2</v>
      </c>
    </row>
    <row r="21" spans="1:12" ht="15.75" customHeight="1" x14ac:dyDescent="0.25">
      <c r="A21" s="196"/>
      <c r="B21" s="64" t="s">
        <v>127</v>
      </c>
      <c r="C21" s="139">
        <v>0.30007932780598867</v>
      </c>
      <c r="D21" s="139">
        <v>6.4278918306372862E-2</v>
      </c>
      <c r="E21" s="139">
        <v>6.2699012847397401E-2</v>
      </c>
      <c r="F21" s="139">
        <v>3.4597639681422585E-2</v>
      </c>
      <c r="G21" s="139">
        <v>3.040682608501219E-2</v>
      </c>
      <c r="H21" s="139">
        <v>2.9028188119373903E-2</v>
      </c>
      <c r="I21" s="139">
        <v>2.6110993443471935E-2</v>
      </c>
      <c r="J21" s="139">
        <v>2.9847456088694158E-3</v>
      </c>
      <c r="K21" s="139">
        <v>5.7911180034404455E-3</v>
      </c>
      <c r="L21" s="146">
        <v>1.9128510020535046E-3</v>
      </c>
    </row>
    <row r="22" spans="1:12" ht="24" x14ac:dyDescent="0.25">
      <c r="A22" s="196"/>
      <c r="B22" s="64" t="s">
        <v>128</v>
      </c>
      <c r="C22" s="139">
        <v>5.9349475746426739E-2</v>
      </c>
      <c r="D22" s="139">
        <v>1.901330406988155E-2</v>
      </c>
      <c r="E22" s="139">
        <v>1.4332410687799783E-2</v>
      </c>
      <c r="F22" s="139">
        <v>3.4659601000074916E-3</v>
      </c>
      <c r="G22" s="139">
        <v>9.5189811604142263E-3</v>
      </c>
      <c r="H22" s="139">
        <v>3.5805884288567669E-3</v>
      </c>
      <c r="I22" s="139">
        <v>2.6301265311236889E-3</v>
      </c>
      <c r="J22" s="139">
        <v>1.8069771408268669E-3</v>
      </c>
      <c r="K22" s="139">
        <v>1.0383368366003007E-4</v>
      </c>
      <c r="L22" s="146">
        <v>4.5734330038903524E-4</v>
      </c>
    </row>
    <row r="23" spans="1:12" ht="15.75" customHeight="1" x14ac:dyDescent="0.25">
      <c r="A23" s="196"/>
      <c r="B23" s="64" t="s">
        <v>129</v>
      </c>
      <c r="C23" s="139">
        <v>0.37350841039473098</v>
      </c>
      <c r="D23" s="139">
        <v>0.22405207938857774</v>
      </c>
      <c r="E23" s="139">
        <v>0.13516891548815402</v>
      </c>
      <c r="F23" s="139">
        <v>0.11460503553829061</v>
      </c>
      <c r="G23" s="139">
        <v>2.1626056349543631E-2</v>
      </c>
      <c r="H23" s="139">
        <v>1.6258177940586604E-2</v>
      </c>
      <c r="I23" s="139">
        <v>5.613051963602024E-2</v>
      </c>
      <c r="J23" s="139">
        <v>8.0408581806893295E-2</v>
      </c>
      <c r="K23" s="139">
        <v>2.3127329801930229E-2</v>
      </c>
      <c r="L23" s="146">
        <v>4.0762634092296947E-2</v>
      </c>
    </row>
    <row r="24" spans="1:12" x14ac:dyDescent="0.25">
      <c r="A24" s="196"/>
      <c r="B24" s="64" t="s">
        <v>130</v>
      </c>
      <c r="C24" s="139">
        <v>0.32869097222554755</v>
      </c>
      <c r="D24" s="139">
        <v>0.14097604784880874</v>
      </c>
      <c r="E24" s="139">
        <v>7.848604355856853E-2</v>
      </c>
      <c r="F24" s="139">
        <v>8.9726286571553293E-2</v>
      </c>
      <c r="G24" s="139">
        <v>2.2676034715616168E-2</v>
      </c>
      <c r="H24" s="139">
        <v>6.0136402433741902E-2</v>
      </c>
      <c r="I24" s="139">
        <v>2.3642512339959985E-2</v>
      </c>
      <c r="J24" s="139">
        <v>0</v>
      </c>
      <c r="K24" s="139">
        <v>9.5510053199401607E-3</v>
      </c>
      <c r="L24" s="146">
        <v>1.9854301875473247E-3</v>
      </c>
    </row>
    <row r="25" spans="1:12" ht="15.75" customHeight="1" x14ac:dyDescent="0.25">
      <c r="A25" s="196"/>
      <c r="B25" s="64" t="s">
        <v>131</v>
      </c>
      <c r="C25" s="139">
        <v>0.4125216118831429</v>
      </c>
      <c r="D25" s="139">
        <v>9.0625923472958836E-2</v>
      </c>
      <c r="E25" s="139">
        <v>4.340180265114963E-2</v>
      </c>
      <c r="F25" s="139">
        <v>0.15107762867144367</v>
      </c>
      <c r="G25" s="139">
        <v>3.3785179308896969E-2</v>
      </c>
      <c r="H25" s="139">
        <v>9.146750776333902E-3</v>
      </c>
      <c r="I25" s="139">
        <v>8.8672980293210864E-3</v>
      </c>
      <c r="J25" s="139">
        <v>1.3522042901991995E-2</v>
      </c>
      <c r="K25" s="139">
        <v>2.8148469252735784E-3</v>
      </c>
      <c r="L25" s="146">
        <v>1.8158983283194385E-2</v>
      </c>
    </row>
    <row r="26" spans="1:12" ht="15.75" thickBot="1" x14ac:dyDescent="0.3">
      <c r="A26" s="197"/>
      <c r="B26" s="149" t="s">
        <v>132</v>
      </c>
      <c r="C26" s="141">
        <v>0.30048257668505829</v>
      </c>
      <c r="D26" s="141">
        <v>0.10868734492597383</v>
      </c>
      <c r="E26" s="141">
        <v>5.2513007421633166E-2</v>
      </c>
      <c r="F26" s="141">
        <v>0.11981931091458697</v>
      </c>
      <c r="G26" s="141">
        <v>8.3677297259659278E-2</v>
      </c>
      <c r="H26" s="141">
        <v>4.2734709562095984E-2</v>
      </c>
      <c r="I26" s="141">
        <v>2.112753874244714E-2</v>
      </c>
      <c r="J26" s="141">
        <v>1.7023261073056621E-2</v>
      </c>
      <c r="K26" s="141">
        <v>1.9197497303857999E-3</v>
      </c>
      <c r="L26" s="150">
        <v>1.7765208562763701E-2</v>
      </c>
    </row>
    <row r="27" spans="1:12" ht="72.75" customHeight="1" x14ac:dyDescent="0.25">
      <c r="A27" s="198" t="s">
        <v>151</v>
      </c>
      <c r="B27" s="79" t="s">
        <v>195</v>
      </c>
      <c r="C27" s="144">
        <v>0.13157459052008205</v>
      </c>
      <c r="D27" s="144">
        <v>4.8291510295730304E-2</v>
      </c>
      <c r="E27" s="144">
        <v>2.9326008111755519E-2</v>
      </c>
      <c r="F27" s="144">
        <v>2.1664325617458419E-2</v>
      </c>
      <c r="G27" s="144">
        <v>8.8386983198196906E-3</v>
      </c>
      <c r="H27" s="144">
        <v>1.3010273444431496E-2</v>
      </c>
      <c r="I27" s="144">
        <v>9.054655927066696E-3</v>
      </c>
      <c r="J27" s="144">
        <v>3.0094503017458782E-3</v>
      </c>
      <c r="K27" s="144">
        <v>3.1361511741324309E-3</v>
      </c>
      <c r="L27" s="145">
        <v>2.8603749792019072E-3</v>
      </c>
    </row>
    <row r="28" spans="1:12" ht="15.75" customHeight="1" x14ac:dyDescent="0.25">
      <c r="A28" s="199"/>
      <c r="B28" s="64" t="s">
        <v>196</v>
      </c>
      <c r="C28" s="139">
        <v>0.10603235420896349</v>
      </c>
      <c r="D28" s="139">
        <v>5.1098785139244304E-2</v>
      </c>
      <c r="E28" s="139">
        <v>1.2248145075810154E-2</v>
      </c>
      <c r="F28" s="139">
        <v>2.5827083270840382E-2</v>
      </c>
      <c r="G28" s="139">
        <v>1.1569696890286838E-2</v>
      </c>
      <c r="H28" s="139">
        <v>1.5782433591289835E-2</v>
      </c>
      <c r="I28" s="139">
        <v>5.2939149332331776E-3</v>
      </c>
      <c r="J28" s="139">
        <v>2.5155200057243245E-4</v>
      </c>
      <c r="K28" s="139">
        <v>2.855015066530864E-3</v>
      </c>
      <c r="L28" s="146">
        <v>2.7998786246644517E-3</v>
      </c>
    </row>
    <row r="29" spans="1:12" x14ac:dyDescent="0.25">
      <c r="A29" s="199"/>
      <c r="B29" s="64" t="s">
        <v>197</v>
      </c>
      <c r="C29" s="139">
        <v>0.278301008796281</v>
      </c>
      <c r="D29" s="139">
        <v>0.13009296394859288</v>
      </c>
      <c r="E29" s="139">
        <v>0.12202339660126879</v>
      </c>
      <c r="F29" s="139">
        <v>3.6880781934734104E-2</v>
      </c>
      <c r="G29" s="139">
        <v>1.6977664335901012E-2</v>
      </c>
      <c r="H29" s="139">
        <v>3.6741497551533345E-2</v>
      </c>
      <c r="I29" s="139">
        <v>2.4384357016174453E-2</v>
      </c>
      <c r="J29" s="139">
        <v>1.4944069937832019E-2</v>
      </c>
      <c r="K29" s="139">
        <v>2.0156997279924312E-2</v>
      </c>
      <c r="L29" s="146">
        <v>1.1435155498534343E-2</v>
      </c>
    </row>
    <row r="30" spans="1:12" ht="15.75" customHeight="1" x14ac:dyDescent="0.25">
      <c r="A30" s="199"/>
      <c r="B30" s="64" t="s">
        <v>198</v>
      </c>
      <c r="C30" s="139">
        <v>0.21713879667196201</v>
      </c>
      <c r="D30" s="139">
        <v>5.5166878734478661E-2</v>
      </c>
      <c r="E30" s="139">
        <v>4.098524089699318E-2</v>
      </c>
      <c r="F30" s="139">
        <v>3.5525744166873235E-2</v>
      </c>
      <c r="G30" s="139">
        <v>1.6628554816782961E-2</v>
      </c>
      <c r="H30" s="139">
        <v>2.1536423569622862E-2</v>
      </c>
      <c r="I30" s="139">
        <v>2.2993877749348142E-2</v>
      </c>
      <c r="J30" s="139">
        <v>4.6342163860768676E-3</v>
      </c>
      <c r="K30" s="139">
        <v>7.344413709251877E-3</v>
      </c>
      <c r="L30" s="146">
        <v>6.1234382548919488E-3</v>
      </c>
    </row>
    <row r="31" spans="1:12" x14ac:dyDescent="0.25">
      <c r="A31" s="199"/>
      <c r="B31" s="64" t="s">
        <v>199</v>
      </c>
      <c r="C31" s="139">
        <v>0.20243678438727716</v>
      </c>
      <c r="D31" s="139">
        <v>4.746092159565915E-2</v>
      </c>
      <c r="E31" s="139">
        <v>3.5899113619457045E-2</v>
      </c>
      <c r="F31" s="139">
        <v>1.8530480180935577E-2</v>
      </c>
      <c r="G31" s="139">
        <v>3.7889701896688388E-2</v>
      </c>
      <c r="H31" s="139">
        <v>2.2978395976501892E-2</v>
      </c>
      <c r="I31" s="139">
        <v>1.6970849859990374E-2</v>
      </c>
      <c r="J31" s="139">
        <v>4.3424572878129923E-3</v>
      </c>
      <c r="K31" s="139">
        <v>3.9968488908721919E-3</v>
      </c>
      <c r="L31" s="146">
        <v>8.7875288269927728E-4</v>
      </c>
    </row>
    <row r="32" spans="1:12" ht="15.75" customHeight="1" x14ac:dyDescent="0.25">
      <c r="A32" s="199"/>
      <c r="B32" s="64" t="s">
        <v>200</v>
      </c>
      <c r="C32" s="139">
        <v>0.12109215695871156</v>
      </c>
      <c r="D32" s="139">
        <v>2.5493211209485698E-2</v>
      </c>
      <c r="E32" s="139">
        <v>1.4787710243983128E-2</v>
      </c>
      <c r="F32" s="139">
        <v>9.627180512155914E-3</v>
      </c>
      <c r="G32" s="139">
        <v>2.3621375267282013E-2</v>
      </c>
      <c r="H32" s="139">
        <v>1.0023115697107657E-2</v>
      </c>
      <c r="I32" s="139">
        <v>1.2059467511060571E-2</v>
      </c>
      <c r="J32" s="139">
        <v>1.1812159065134236E-3</v>
      </c>
      <c r="K32" s="139">
        <v>1.5995057147878745E-3</v>
      </c>
      <c r="L32" s="146">
        <v>4.0691481125371869E-4</v>
      </c>
    </row>
    <row r="33" spans="1:12" x14ac:dyDescent="0.25">
      <c r="A33" s="199"/>
      <c r="B33" s="64" t="s">
        <v>201</v>
      </c>
      <c r="C33" s="139">
        <v>0.28804725571071282</v>
      </c>
      <c r="D33" s="139">
        <v>9.0576612127102454E-2</v>
      </c>
      <c r="E33" s="139">
        <v>8.5672549062146164E-2</v>
      </c>
      <c r="F33" s="139">
        <v>5.4979596676844628E-2</v>
      </c>
      <c r="G33" s="139">
        <v>1.674573676448168E-2</v>
      </c>
      <c r="H33" s="139">
        <v>3.9447712923440369E-2</v>
      </c>
      <c r="I33" s="139">
        <v>1.0110378216289293E-2</v>
      </c>
      <c r="J33" s="139">
        <v>6.5174742597765385E-3</v>
      </c>
      <c r="K33" s="139">
        <v>6.3425114569204306E-3</v>
      </c>
      <c r="L33" s="146">
        <v>6.5910644895285251E-3</v>
      </c>
    </row>
    <row r="34" spans="1:12" ht="15.75" customHeight="1" x14ac:dyDescent="0.25">
      <c r="A34" s="199"/>
      <c r="B34" s="64" t="s">
        <v>202</v>
      </c>
      <c r="C34" s="139">
        <v>0.15078001611756842</v>
      </c>
      <c r="D34" s="139">
        <v>5.7125064378635043E-2</v>
      </c>
      <c r="E34" s="139">
        <v>2.3678128711220391E-2</v>
      </c>
      <c r="F34" s="139">
        <v>3.4260583864859785E-2</v>
      </c>
      <c r="G34" s="139">
        <v>1.7566325438389291E-2</v>
      </c>
      <c r="H34" s="139">
        <v>2.1278851023620465E-2</v>
      </c>
      <c r="I34" s="139">
        <v>1.2351666760273841E-2</v>
      </c>
      <c r="J34" s="139">
        <v>1.3199607559130193E-3</v>
      </c>
      <c r="K34" s="139">
        <v>4.3991347242681375E-3</v>
      </c>
      <c r="L34" s="146">
        <v>2.9544670639958226E-3</v>
      </c>
    </row>
    <row r="35" spans="1:12" x14ac:dyDescent="0.25">
      <c r="A35" s="199"/>
      <c r="B35" s="64" t="s">
        <v>203</v>
      </c>
      <c r="C35" s="139">
        <v>0.20075625561403262</v>
      </c>
      <c r="D35" s="139">
        <v>3.3484362391147666E-2</v>
      </c>
      <c r="E35" s="139">
        <v>3.2837417293962605E-2</v>
      </c>
      <c r="F35" s="139">
        <v>1.8528483397266603E-2</v>
      </c>
      <c r="G35" s="139">
        <v>1.2941168934814519E-2</v>
      </c>
      <c r="H35" s="139">
        <v>1.4379957675580927E-2</v>
      </c>
      <c r="I35" s="139">
        <v>2.3595683641054913E-2</v>
      </c>
      <c r="J35" s="139">
        <v>2.4497256992848698E-3</v>
      </c>
      <c r="K35" s="139">
        <v>1.3385997851510473E-3</v>
      </c>
      <c r="L35" s="146">
        <v>1.5434909583319188E-3</v>
      </c>
    </row>
    <row r="36" spans="1:12" ht="15.75" customHeight="1" x14ac:dyDescent="0.25">
      <c r="A36" s="199"/>
      <c r="B36" s="64" t="s">
        <v>204</v>
      </c>
      <c r="C36" s="139">
        <v>8.5492979232549796E-2</v>
      </c>
      <c r="D36" s="139">
        <v>1.6165518851390663E-2</v>
      </c>
      <c r="E36" s="139">
        <v>1.2158123319042508E-2</v>
      </c>
      <c r="F36" s="139">
        <v>1.1677860559189271E-2</v>
      </c>
      <c r="G36" s="139">
        <v>1.7383604706269078E-2</v>
      </c>
      <c r="H36" s="139">
        <v>7.388239111316532E-3</v>
      </c>
      <c r="I36" s="139">
        <v>5.4467403270050353E-3</v>
      </c>
      <c r="J36" s="139">
        <v>3.8183238222289015E-2</v>
      </c>
      <c r="K36" s="139">
        <v>0</v>
      </c>
      <c r="L36" s="146">
        <v>2.0323143569966028E-3</v>
      </c>
    </row>
    <row r="37" spans="1:12" x14ac:dyDescent="0.25">
      <c r="A37" s="199"/>
      <c r="B37" s="64" t="s">
        <v>205</v>
      </c>
      <c r="C37" s="139">
        <v>0.33428233399683172</v>
      </c>
      <c r="D37" s="139">
        <v>6.3521239446993075E-2</v>
      </c>
      <c r="E37" s="139">
        <v>6.528339708211757E-2</v>
      </c>
      <c r="F37" s="139">
        <v>5.4556037397383239E-2</v>
      </c>
      <c r="G37" s="139">
        <v>1.7143391479850615E-2</v>
      </c>
      <c r="H37" s="139">
        <v>3.1170947270750191E-2</v>
      </c>
      <c r="I37" s="139">
        <v>2.9768484245748707E-2</v>
      </c>
      <c r="J37" s="139">
        <v>3.8042576537350692E-3</v>
      </c>
      <c r="K37" s="139">
        <v>2.6496661372620509E-3</v>
      </c>
      <c r="L37" s="146">
        <v>2.4552446006635685E-3</v>
      </c>
    </row>
    <row r="38" spans="1:12" ht="15.75" customHeight="1" x14ac:dyDescent="0.25">
      <c r="A38" s="199"/>
      <c r="B38" s="64" t="s">
        <v>206</v>
      </c>
      <c r="C38" s="139">
        <v>0.1604436566917197</v>
      </c>
      <c r="D38" s="139">
        <v>3.027239276771175E-2</v>
      </c>
      <c r="E38" s="139">
        <v>1.5732754336620303E-2</v>
      </c>
      <c r="F38" s="139">
        <v>4.4769743526913222E-2</v>
      </c>
      <c r="G38" s="139">
        <v>1.13662656362581E-2</v>
      </c>
      <c r="H38" s="139">
        <v>7.8572498463829413E-3</v>
      </c>
      <c r="I38" s="139">
        <v>1.3552989486856791E-2</v>
      </c>
      <c r="J38" s="139">
        <v>2.8533556409164559E-3</v>
      </c>
      <c r="K38" s="139">
        <v>0</v>
      </c>
      <c r="L38" s="146">
        <v>3.987633790831108E-3</v>
      </c>
    </row>
    <row r="39" spans="1:12" x14ac:dyDescent="0.25">
      <c r="A39" s="199"/>
      <c r="B39" s="64" t="s">
        <v>207</v>
      </c>
      <c r="C39" s="139">
        <v>0.20680712075969582</v>
      </c>
      <c r="D39" s="139">
        <v>3.9551993624679205E-2</v>
      </c>
      <c r="E39" s="139">
        <v>3.7646262527953257E-2</v>
      </c>
      <c r="F39" s="139">
        <v>2.6746882833881696E-2</v>
      </c>
      <c r="G39" s="139">
        <v>2.7218401759970891E-2</v>
      </c>
      <c r="H39" s="139">
        <v>2.7365365892633383E-2</v>
      </c>
      <c r="I39" s="139">
        <v>3.7800584320652267E-2</v>
      </c>
      <c r="J39" s="139">
        <v>2.3458072608043847E-3</v>
      </c>
      <c r="K39" s="139">
        <v>2.198201035150343E-3</v>
      </c>
      <c r="L39" s="146">
        <v>9.8833724728445891E-4</v>
      </c>
    </row>
    <row r="40" spans="1:12" ht="15.75" customHeight="1" x14ac:dyDescent="0.25">
      <c r="A40" s="199"/>
      <c r="B40" s="64" t="s">
        <v>208</v>
      </c>
      <c r="C40" s="139">
        <v>0.44709540593968511</v>
      </c>
      <c r="D40" s="139">
        <v>0.12042991554302676</v>
      </c>
      <c r="E40" s="139">
        <v>0.17301032900205532</v>
      </c>
      <c r="F40" s="139">
        <v>5.3304841780100559E-2</v>
      </c>
      <c r="G40" s="139">
        <v>4.1685649562466662E-2</v>
      </c>
      <c r="H40" s="139">
        <v>6.2797662867269552E-2</v>
      </c>
      <c r="I40" s="139">
        <v>4.5911045284243023E-2</v>
      </c>
      <c r="J40" s="139">
        <v>1.8716644171761578E-2</v>
      </c>
      <c r="K40" s="139">
        <v>8.433325610081718E-3</v>
      </c>
      <c r="L40" s="146">
        <v>7.9611503247867012E-3</v>
      </c>
    </row>
    <row r="41" spans="1:12" ht="15.75" thickBot="1" x14ac:dyDescent="0.3">
      <c r="A41" s="200"/>
      <c r="B41" s="80" t="s">
        <v>209</v>
      </c>
      <c r="C41" s="147">
        <v>0.40673510208612673</v>
      </c>
      <c r="D41" s="147">
        <v>0.13556489195854343</v>
      </c>
      <c r="E41" s="147">
        <v>0.14997433767383819</v>
      </c>
      <c r="F41" s="147">
        <v>5.5050501504707527E-2</v>
      </c>
      <c r="G41" s="147">
        <v>5.6040467850708188E-2</v>
      </c>
      <c r="H41" s="147">
        <v>4.9959881526795119E-2</v>
      </c>
      <c r="I41" s="147">
        <v>5.8530356968711762E-2</v>
      </c>
      <c r="J41" s="147">
        <v>6.1676450273571446E-3</v>
      </c>
      <c r="K41" s="147">
        <v>8.2603771199896269E-3</v>
      </c>
      <c r="L41" s="148">
        <v>1.5620600043651468E-3</v>
      </c>
    </row>
    <row r="42" spans="1:12" ht="24.75" customHeight="1" x14ac:dyDescent="0.25">
      <c r="A42" s="74" t="s">
        <v>8</v>
      </c>
      <c r="B42" s="79" t="s">
        <v>9</v>
      </c>
      <c r="C42" s="144">
        <v>0.17511855144548921</v>
      </c>
      <c r="D42" s="144">
        <v>3.8962063969768326E-2</v>
      </c>
      <c r="E42" s="144">
        <v>4.5530477763492741E-2</v>
      </c>
      <c r="F42" s="144">
        <v>3.0493963436868037E-2</v>
      </c>
      <c r="G42" s="144">
        <v>1.9075372695264138E-2</v>
      </c>
      <c r="H42" s="144">
        <v>1.2638476473508934E-2</v>
      </c>
      <c r="I42" s="144">
        <v>8.1210730683875954E-3</v>
      </c>
      <c r="J42" s="144">
        <v>6.9809431619760557E-3</v>
      </c>
      <c r="K42" s="144">
        <v>1.0240282088404156E-3</v>
      </c>
      <c r="L42" s="145">
        <v>3.2206068028759996E-3</v>
      </c>
    </row>
    <row r="43" spans="1:12" x14ac:dyDescent="0.25">
      <c r="A43" s="153"/>
      <c r="B43" s="64" t="s">
        <v>10</v>
      </c>
      <c r="C43" s="139">
        <v>0.17221949400173636</v>
      </c>
      <c r="D43" s="139">
        <v>3.606509709110018E-2</v>
      </c>
      <c r="E43" s="139">
        <v>3.2213931963007827E-2</v>
      </c>
      <c r="F43" s="139">
        <v>2.3745313912752145E-2</v>
      </c>
      <c r="G43" s="139">
        <v>1.8884015646329248E-2</v>
      </c>
      <c r="H43" s="139">
        <v>1.4637721896563151E-2</v>
      </c>
      <c r="I43" s="139">
        <v>6.9239788445672797E-3</v>
      </c>
      <c r="J43" s="139">
        <v>4.2853575168700642E-3</v>
      </c>
      <c r="K43" s="139">
        <v>1.3946655341365993E-3</v>
      </c>
      <c r="L43" s="146">
        <v>3.357535841872017E-3</v>
      </c>
    </row>
    <row r="44" spans="1:12" x14ac:dyDescent="0.25">
      <c r="A44" s="153"/>
      <c r="B44" s="64" t="s">
        <v>11</v>
      </c>
      <c r="C44" s="139">
        <v>0.31514412994656926</v>
      </c>
      <c r="D44" s="139">
        <v>2.9632830998808327E-2</v>
      </c>
      <c r="E44" s="139">
        <v>2.7978794129712031E-2</v>
      </c>
      <c r="F44" s="139">
        <v>2.6479174443774879E-2</v>
      </c>
      <c r="G44" s="139">
        <v>9.2612593220148341E-3</v>
      </c>
      <c r="H44" s="139">
        <v>1.8083246281631712E-2</v>
      </c>
      <c r="I44" s="139">
        <v>6.1984028953374064E-2</v>
      </c>
      <c r="J44" s="139">
        <v>2.4506619000809883E-3</v>
      </c>
      <c r="K44" s="139">
        <v>2.0955416655166173E-3</v>
      </c>
      <c r="L44" s="146">
        <v>2.1517037537558724E-3</v>
      </c>
    </row>
    <row r="45" spans="1:12" x14ac:dyDescent="0.25">
      <c r="A45" s="153"/>
      <c r="B45" s="64" t="s">
        <v>12</v>
      </c>
      <c r="C45" s="139">
        <v>0.16804258894573074</v>
      </c>
      <c r="D45" s="139">
        <v>3.3409000971738809E-2</v>
      </c>
      <c r="E45" s="139">
        <v>2.5814417056224427E-2</v>
      </c>
      <c r="F45" s="139">
        <v>2.4058137442623279E-2</v>
      </c>
      <c r="G45" s="139">
        <v>3.394184957984199E-2</v>
      </c>
      <c r="H45" s="139">
        <v>7.0422624258873962E-3</v>
      </c>
      <c r="I45" s="139">
        <v>1.4358996343232596E-2</v>
      </c>
      <c r="J45" s="139">
        <v>6.0908078122994154E-4</v>
      </c>
      <c r="K45" s="139">
        <v>1.2944027384009095E-3</v>
      </c>
      <c r="L45" s="146">
        <v>1.1492902144706536E-3</v>
      </c>
    </row>
    <row r="46" spans="1:12" x14ac:dyDescent="0.25">
      <c r="A46" s="153"/>
      <c r="B46" s="64" t="s">
        <v>13</v>
      </c>
      <c r="C46" s="139">
        <v>0.2110644721969191</v>
      </c>
      <c r="D46" s="139">
        <v>6.0774778726589741E-2</v>
      </c>
      <c r="E46" s="139">
        <v>4.9679609484336432E-2</v>
      </c>
      <c r="F46" s="139">
        <v>2.3629610436956151E-2</v>
      </c>
      <c r="G46" s="139">
        <v>1.7488428082516227E-2</v>
      </c>
      <c r="H46" s="139">
        <v>1.5753156326143762E-2</v>
      </c>
      <c r="I46" s="139">
        <v>2.0733745602449182E-2</v>
      </c>
      <c r="J46" s="139">
        <v>3.4912986215459296E-3</v>
      </c>
      <c r="K46" s="139">
        <v>2.6198679517550954E-3</v>
      </c>
      <c r="L46" s="146">
        <v>3.0467907001479277E-3</v>
      </c>
    </row>
    <row r="47" spans="1:12" x14ac:dyDescent="0.25">
      <c r="A47" s="153"/>
      <c r="B47" s="64" t="s">
        <v>14</v>
      </c>
      <c r="C47" s="139">
        <v>0.18717868717589356</v>
      </c>
      <c r="D47" s="139">
        <v>5.371296160670358E-2</v>
      </c>
      <c r="E47" s="139">
        <v>3.7127656153893303E-2</v>
      </c>
      <c r="F47" s="139">
        <v>3.0964944399297162E-2</v>
      </c>
      <c r="G47" s="139">
        <v>2.1124576598610206E-2</v>
      </c>
      <c r="H47" s="139">
        <v>1.590091101568903E-2</v>
      </c>
      <c r="I47" s="139">
        <v>1.3496325323795588E-2</v>
      </c>
      <c r="J47" s="139">
        <v>3.4174228090034214E-3</v>
      </c>
      <c r="K47" s="139">
        <v>2.2130558280197398E-3</v>
      </c>
      <c r="L47" s="146">
        <v>2.7848598500181863E-3</v>
      </c>
    </row>
    <row r="48" spans="1:12" x14ac:dyDescent="0.25">
      <c r="A48" s="153"/>
      <c r="B48" s="64" t="s">
        <v>15</v>
      </c>
      <c r="C48" s="139">
        <v>0.19984875859837833</v>
      </c>
      <c r="D48" s="139">
        <v>5.4651107882097101E-2</v>
      </c>
      <c r="E48" s="139">
        <v>6.3124730416550243E-2</v>
      </c>
      <c r="F48" s="139">
        <v>3.6536098691797768E-2</v>
      </c>
      <c r="G48" s="139">
        <v>2.3542104940320802E-2</v>
      </c>
      <c r="H48" s="139">
        <v>2.8865459886748553E-2</v>
      </c>
      <c r="I48" s="139">
        <v>2.1114720129409337E-2</v>
      </c>
      <c r="J48" s="139">
        <v>6.575444034147452E-3</v>
      </c>
      <c r="K48" s="139">
        <v>5.3260901439280183E-3</v>
      </c>
      <c r="L48" s="146">
        <v>2.5539174175864699E-3</v>
      </c>
    </row>
    <row r="49" spans="1:12" x14ac:dyDescent="0.25">
      <c r="A49" s="153"/>
      <c r="B49" s="64" t="s">
        <v>16</v>
      </c>
      <c r="C49" s="139">
        <v>0.17638348084022124</v>
      </c>
      <c r="D49" s="139">
        <v>4.1547342863250514E-2</v>
      </c>
      <c r="E49" s="139">
        <v>3.5806071503764671E-2</v>
      </c>
      <c r="F49" s="139">
        <v>3.0725458843320112E-2</v>
      </c>
      <c r="G49" s="139">
        <v>2.6089260728923504E-2</v>
      </c>
      <c r="H49" s="139">
        <v>1.3888127691747581E-2</v>
      </c>
      <c r="I49" s="139">
        <v>1.2577876675129274E-2</v>
      </c>
      <c r="J49" s="139">
        <v>8.2219462359764731E-4</v>
      </c>
      <c r="K49" s="139">
        <v>2.3930130235793631E-3</v>
      </c>
      <c r="L49" s="146">
        <v>2.3861802325775196E-3</v>
      </c>
    </row>
    <row r="50" spans="1:12" ht="15.75" thickBot="1" x14ac:dyDescent="0.3">
      <c r="A50" s="154"/>
      <c r="B50" s="80" t="s">
        <v>17</v>
      </c>
      <c r="C50" s="147">
        <v>0.17870093126282524</v>
      </c>
      <c r="D50" s="147">
        <v>5.5331653670057296E-2</v>
      </c>
      <c r="E50" s="147">
        <v>3.8465115698381437E-2</v>
      </c>
      <c r="F50" s="147">
        <v>3.8252243616279664E-2</v>
      </c>
      <c r="G50" s="147">
        <v>1.7559896087155667E-2</v>
      </c>
      <c r="H50" s="147">
        <v>1.9487616155920151E-2</v>
      </c>
      <c r="I50" s="147">
        <v>1.0386208032430492E-2</v>
      </c>
      <c r="J50" s="147">
        <v>2.4505220767598174E-3</v>
      </c>
      <c r="K50" s="147">
        <v>3.3330821164480784E-3</v>
      </c>
      <c r="L50" s="148">
        <v>2.546616199459153E-3</v>
      </c>
    </row>
    <row r="51" spans="1:12" ht="36.75" customHeight="1" x14ac:dyDescent="0.25">
      <c r="A51" s="155" t="s">
        <v>18</v>
      </c>
      <c r="B51" s="142" t="s">
        <v>19</v>
      </c>
      <c r="C51" s="143">
        <v>7.7147942704901287E-2</v>
      </c>
      <c r="D51" s="143">
        <v>4.714424774742286E-3</v>
      </c>
      <c r="E51" s="143">
        <v>3.4372094070369845E-3</v>
      </c>
      <c r="F51" s="143">
        <v>6.3974668120524549E-3</v>
      </c>
      <c r="G51" s="143">
        <v>8.791107721344173E-3</v>
      </c>
      <c r="H51" s="143">
        <v>4.3013517103464407E-3</v>
      </c>
      <c r="I51" s="143">
        <v>2.4223646910790748E-3</v>
      </c>
      <c r="J51" s="143">
        <v>2.7826562188228312E-4</v>
      </c>
      <c r="K51" s="143">
        <v>0</v>
      </c>
      <c r="L51" s="143">
        <v>8.0491707661339623E-4</v>
      </c>
    </row>
    <row r="52" spans="1:12" x14ac:dyDescent="0.25">
      <c r="A52" s="151"/>
      <c r="B52" s="64" t="s">
        <v>20</v>
      </c>
      <c r="C52" s="139">
        <v>0.13414570647233184</v>
      </c>
      <c r="D52" s="139">
        <v>1.5276536035452776E-2</v>
      </c>
      <c r="E52" s="139">
        <v>1.9263138797415268E-2</v>
      </c>
      <c r="F52" s="139">
        <v>7.8851268982909235E-3</v>
      </c>
      <c r="G52" s="139">
        <v>2.2075594895322268E-2</v>
      </c>
      <c r="H52" s="139">
        <v>6.6342070856420477E-3</v>
      </c>
      <c r="I52" s="139">
        <v>8.210279394684928E-3</v>
      </c>
      <c r="J52" s="139">
        <v>2.3515233866589604E-3</v>
      </c>
      <c r="K52" s="139">
        <v>5.6531992201135865E-4</v>
      </c>
      <c r="L52" s="139">
        <v>8.5844326379254756E-4</v>
      </c>
    </row>
    <row r="53" spans="1:12" x14ac:dyDescent="0.25">
      <c r="A53" s="151"/>
      <c r="B53" s="64" t="s">
        <v>21</v>
      </c>
      <c r="C53" s="139">
        <v>0.24770447963808687</v>
      </c>
      <c r="D53" s="139">
        <v>4.5956611969882107E-2</v>
      </c>
      <c r="E53" s="139">
        <v>4.5318640009791418E-2</v>
      </c>
      <c r="F53" s="139">
        <v>3.0391813996638362E-2</v>
      </c>
      <c r="G53" s="139">
        <v>2.1060960323949853E-2</v>
      </c>
      <c r="H53" s="139">
        <v>1.6639842232887642E-2</v>
      </c>
      <c r="I53" s="139">
        <v>2.3202186194749879E-2</v>
      </c>
      <c r="J53" s="139">
        <v>6.9568830249611135E-3</v>
      </c>
      <c r="K53" s="139">
        <v>1.1296670666802173E-3</v>
      </c>
      <c r="L53" s="139">
        <v>2.2736309179619565E-3</v>
      </c>
    </row>
    <row r="54" spans="1:12" x14ac:dyDescent="0.25">
      <c r="A54" s="151"/>
      <c r="B54" s="64" t="s">
        <v>22</v>
      </c>
      <c r="C54" s="139">
        <v>0.36445137320234888</v>
      </c>
      <c r="D54" s="139">
        <v>0.10073707021198874</v>
      </c>
      <c r="E54" s="139">
        <v>7.2703184045392402E-2</v>
      </c>
      <c r="F54" s="139">
        <v>6.1610703883559069E-2</v>
      </c>
      <c r="G54" s="139">
        <v>2.5482946071588578E-2</v>
      </c>
      <c r="H54" s="139">
        <v>2.940575097241192E-2</v>
      </c>
      <c r="I54" s="139">
        <v>4.6867784136700882E-2</v>
      </c>
      <c r="J54" s="139">
        <v>5.2639398641198959E-3</v>
      </c>
      <c r="K54" s="139">
        <v>1.1510861013115131E-2</v>
      </c>
      <c r="L54" s="139">
        <v>2.0436296049570518E-3</v>
      </c>
    </row>
    <row r="55" spans="1:12" x14ac:dyDescent="0.25">
      <c r="A55" s="151"/>
      <c r="B55" s="64" t="s">
        <v>23</v>
      </c>
      <c r="C55" s="139">
        <v>0.52653685800535122</v>
      </c>
      <c r="D55" s="139">
        <v>0.16415510382049525</v>
      </c>
      <c r="E55" s="139">
        <v>0.14394698440663964</v>
      </c>
      <c r="F55" s="139">
        <v>0.11479132710698099</v>
      </c>
      <c r="G55" s="139">
        <v>4.5286402726765228E-2</v>
      </c>
      <c r="H55" s="139">
        <v>6.999207797760082E-2</v>
      </c>
      <c r="I55" s="139">
        <v>5.6095984365012411E-2</v>
      </c>
      <c r="J55" s="139">
        <v>1.0955516655281697E-2</v>
      </c>
      <c r="K55" s="139">
        <v>6.0386301000189841E-3</v>
      </c>
      <c r="L55" s="139">
        <v>5.9250459040185496E-3</v>
      </c>
    </row>
    <row r="56" spans="1:12" x14ac:dyDescent="0.25">
      <c r="A56" s="151"/>
      <c r="B56" s="64" t="s">
        <v>24</v>
      </c>
      <c r="C56" s="139">
        <v>0.60091706695145242</v>
      </c>
      <c r="D56" s="139">
        <v>0.24709720248435493</v>
      </c>
      <c r="E56" s="139">
        <v>0.2101048938987157</v>
      </c>
      <c r="F56" s="139">
        <v>0.14366441984701797</v>
      </c>
      <c r="G56" s="139">
        <v>5.598468316458196E-2</v>
      </c>
      <c r="H56" s="139">
        <v>7.4661248309606007E-2</v>
      </c>
      <c r="I56" s="139">
        <v>7.5329963738229436E-2</v>
      </c>
      <c r="J56" s="139">
        <v>1.7187779179963857E-2</v>
      </c>
      <c r="K56" s="139">
        <v>1.0519530958365886E-2</v>
      </c>
      <c r="L56" s="139">
        <v>1.6608314784114699E-2</v>
      </c>
    </row>
    <row r="57" spans="1:12" x14ac:dyDescent="0.25">
      <c r="A57" s="151"/>
      <c r="B57" s="64" t="s">
        <v>25</v>
      </c>
      <c r="C57" s="139">
        <v>0.66875745880040138</v>
      </c>
      <c r="D57" s="139">
        <v>0.25015394612923841</v>
      </c>
      <c r="E57" s="139">
        <v>0.23029732589103216</v>
      </c>
      <c r="F57" s="139">
        <v>0.16673391290984707</v>
      </c>
      <c r="G57" s="139">
        <v>6.3351452058737545E-2</v>
      </c>
      <c r="H57" s="139">
        <v>8.6036626818429912E-2</v>
      </c>
      <c r="I57" s="139">
        <v>6.0001584139955627E-2</v>
      </c>
      <c r="J57" s="139">
        <v>8.3354311943374497E-3</v>
      </c>
      <c r="K57" s="139">
        <v>3.2041946593227628E-2</v>
      </c>
      <c r="L57" s="139">
        <v>1.2026269438867875E-2</v>
      </c>
    </row>
    <row r="58" spans="1:12" x14ac:dyDescent="0.25">
      <c r="A58" s="151"/>
      <c r="B58" s="64" t="s">
        <v>26</v>
      </c>
      <c r="C58" s="139">
        <v>0.74282848312507455</v>
      </c>
      <c r="D58" s="139">
        <v>0.40311094885590504</v>
      </c>
      <c r="E58" s="139">
        <v>0.32054538038852892</v>
      </c>
      <c r="F58" s="139">
        <v>0.24852614450167732</v>
      </c>
      <c r="G58" s="139">
        <v>5.2924381222414274E-2</v>
      </c>
      <c r="H58" s="139">
        <v>0.16354298093971542</v>
      </c>
      <c r="I58" s="139">
        <v>0.12329887402742623</v>
      </c>
      <c r="J58" s="139">
        <v>3.3404138745517085E-2</v>
      </c>
      <c r="K58" s="139">
        <v>3.3448193215498453E-2</v>
      </c>
      <c r="L58" s="139">
        <v>3.3538291239082432E-2</v>
      </c>
    </row>
    <row r="59" spans="1:12" x14ac:dyDescent="0.25">
      <c r="A59" s="151"/>
      <c r="B59" s="64" t="s">
        <v>27</v>
      </c>
      <c r="C59" s="139">
        <v>0.73476333863582721</v>
      </c>
      <c r="D59" s="139">
        <v>0.39390320047039934</v>
      </c>
      <c r="E59" s="139">
        <v>0.29561112559031644</v>
      </c>
      <c r="F59" s="139">
        <v>0.17257854958315993</v>
      </c>
      <c r="G59" s="139">
        <v>0.10197490090532201</v>
      </c>
      <c r="H59" s="139">
        <v>0.11647748571094629</v>
      </c>
      <c r="I59" s="139">
        <v>7.7266713893300948E-2</v>
      </c>
      <c r="J59" s="139">
        <v>1.6929703908732528E-2</v>
      </c>
      <c r="K59" s="139">
        <v>7.3040131869509034E-3</v>
      </c>
      <c r="L59" s="139">
        <v>2.6634145659835705E-2</v>
      </c>
    </row>
    <row r="60" spans="1:12" ht="15.75" thickBot="1" x14ac:dyDescent="0.3">
      <c r="A60" s="152"/>
      <c r="B60" s="149" t="s">
        <v>28</v>
      </c>
      <c r="C60" s="161">
        <v>0.75521887673676169</v>
      </c>
      <c r="D60" s="161">
        <v>0.41495786390642214</v>
      </c>
      <c r="E60" s="161">
        <v>0.27470200511051479</v>
      </c>
      <c r="F60" s="141">
        <v>0.17039569665763035</v>
      </c>
      <c r="G60" s="141">
        <v>4.5877635679996379E-2</v>
      </c>
      <c r="H60" s="141">
        <v>0.16468941362653744</v>
      </c>
      <c r="I60" s="141">
        <v>0.11037911338655627</v>
      </c>
      <c r="J60" s="141">
        <v>3.909562795273118E-2</v>
      </c>
      <c r="K60" s="141">
        <v>2.9350456101918117E-2</v>
      </c>
      <c r="L60" s="141">
        <v>1.9763057956711846E-2</v>
      </c>
    </row>
    <row r="61" spans="1:12" x14ac:dyDescent="0.25">
      <c r="A61" s="74" t="s">
        <v>29</v>
      </c>
      <c r="B61" s="79" t="s">
        <v>30</v>
      </c>
      <c r="C61" s="144">
        <v>0.18627386498044299</v>
      </c>
      <c r="D61" s="144">
        <v>4.601861012887791E-2</v>
      </c>
      <c r="E61" s="144">
        <v>3.7682526966431762E-2</v>
      </c>
      <c r="F61" s="144">
        <v>2.6963596308031173E-2</v>
      </c>
      <c r="G61" s="144">
        <v>1.965027724362774E-2</v>
      </c>
      <c r="H61" s="144">
        <v>1.2848126102332907E-2</v>
      </c>
      <c r="I61" s="144">
        <v>1.6152052285814362E-2</v>
      </c>
      <c r="J61" s="144">
        <v>3.7389343818796956E-3</v>
      </c>
      <c r="K61" s="144">
        <v>1.9535020292332562E-3</v>
      </c>
      <c r="L61" s="145">
        <v>2.3305957059197601E-3</v>
      </c>
    </row>
    <row r="62" spans="1:12" x14ac:dyDescent="0.25">
      <c r="A62" s="153"/>
      <c r="B62" s="64" t="s">
        <v>31</v>
      </c>
      <c r="C62" s="139">
        <v>0.36229641775247245</v>
      </c>
      <c r="D62" s="139">
        <v>5.132196846696381E-2</v>
      </c>
      <c r="E62" s="139">
        <v>6.9470586729452166E-2</v>
      </c>
      <c r="F62" s="139">
        <v>2.6967507112625945E-2</v>
      </c>
      <c r="G62" s="139">
        <v>3.5681323784419489E-2</v>
      </c>
      <c r="H62" s="139">
        <v>4.4155742217810656E-2</v>
      </c>
      <c r="I62" s="139">
        <v>3.7091591345213094E-2</v>
      </c>
      <c r="J62" s="139">
        <v>1.1247460184816781E-2</v>
      </c>
      <c r="K62" s="139">
        <v>6.3141063354644972E-3</v>
      </c>
      <c r="L62" s="146">
        <v>4.5183151541096393E-3</v>
      </c>
    </row>
    <row r="63" spans="1:12" x14ac:dyDescent="0.25">
      <c r="A63" s="153"/>
      <c r="B63" s="64" t="s">
        <v>32</v>
      </c>
      <c r="C63" s="139">
        <v>0.22333843331186487</v>
      </c>
      <c r="D63" s="139">
        <v>2.9716220470224045E-2</v>
      </c>
      <c r="E63" s="139">
        <v>3.9151058754270184E-2</v>
      </c>
      <c r="F63" s="139">
        <v>7.5586735243506446E-3</v>
      </c>
      <c r="G63" s="139">
        <v>6.353666108920659E-3</v>
      </c>
      <c r="H63" s="139">
        <v>0</v>
      </c>
      <c r="I63" s="139">
        <v>3.2632763397993689E-2</v>
      </c>
      <c r="J63" s="139">
        <v>0</v>
      </c>
      <c r="K63" s="139">
        <v>0</v>
      </c>
      <c r="L63" s="146">
        <v>0</v>
      </c>
    </row>
    <row r="64" spans="1:12" x14ac:dyDescent="0.25">
      <c r="A64" s="153"/>
      <c r="B64" s="64" t="s">
        <v>33</v>
      </c>
      <c r="C64" s="159">
        <v>0.62989501134118486</v>
      </c>
      <c r="D64" s="159">
        <v>0.1791561595721978</v>
      </c>
      <c r="E64" s="159">
        <v>0.21262187361415996</v>
      </c>
      <c r="F64" s="159">
        <v>0.1912302845334227</v>
      </c>
      <c r="G64" s="139">
        <v>3.9975682098422727E-2</v>
      </c>
      <c r="H64" s="159">
        <v>0.24615293452574724</v>
      </c>
      <c r="I64" s="139">
        <v>8.6740016520468685E-2</v>
      </c>
      <c r="J64" s="139">
        <v>1.7574618861983887E-2</v>
      </c>
      <c r="K64" s="159">
        <v>3.7673741289952233E-2</v>
      </c>
      <c r="L64" s="146">
        <v>1.33440341324302E-2</v>
      </c>
    </row>
    <row r="65" spans="1:12" ht="15.75" thickBot="1" x14ac:dyDescent="0.3">
      <c r="A65" s="154"/>
      <c r="B65" s="80" t="s">
        <v>34</v>
      </c>
      <c r="C65" s="147">
        <v>0.27471197374667228</v>
      </c>
      <c r="D65" s="147">
        <v>4.9967905884069755E-2</v>
      </c>
      <c r="E65" s="147">
        <v>4.1979119101580732E-2</v>
      </c>
      <c r="F65" s="147">
        <v>3.6417144774753329E-2</v>
      </c>
      <c r="G65" s="147">
        <v>4.5452377119285577E-2</v>
      </c>
      <c r="H65" s="147">
        <v>1.9852183712742777E-2</v>
      </c>
      <c r="I65" s="147">
        <v>4.7188561012522348E-2</v>
      </c>
      <c r="J65" s="147">
        <v>0</v>
      </c>
      <c r="K65" s="147">
        <v>0</v>
      </c>
      <c r="L65" s="148">
        <v>1.039743077363426E-2</v>
      </c>
    </row>
    <row r="66" spans="1:12" ht="15.75" customHeight="1" x14ac:dyDescent="0.25">
      <c r="A66" s="74" t="s">
        <v>35</v>
      </c>
      <c r="B66" s="79" t="s">
        <v>36</v>
      </c>
      <c r="C66" s="144">
        <v>0.37882993681715132</v>
      </c>
      <c r="D66" s="144">
        <v>0.15215004260566542</v>
      </c>
      <c r="E66" s="144">
        <v>0.12937890321417864</v>
      </c>
      <c r="F66" s="144">
        <v>7.9603237778955976E-2</v>
      </c>
      <c r="G66" s="144">
        <v>3.1387234998019958E-2</v>
      </c>
      <c r="H66" s="144">
        <v>4.0556610561654265E-2</v>
      </c>
      <c r="I66" s="144">
        <v>9.8250024437806834E-3</v>
      </c>
      <c r="J66" s="144">
        <v>9.4111537966480984E-3</v>
      </c>
      <c r="K66" s="144">
        <v>6.996708797042569E-3</v>
      </c>
      <c r="L66" s="145">
        <v>7.5503459397461099E-3</v>
      </c>
    </row>
    <row r="67" spans="1:12" x14ac:dyDescent="0.25">
      <c r="A67" s="153"/>
      <c r="B67" s="64" t="s">
        <v>37</v>
      </c>
      <c r="C67" s="159">
        <v>0.65804594709755371</v>
      </c>
      <c r="D67" s="139">
        <v>1.1806128490249413E-2</v>
      </c>
      <c r="E67" s="139">
        <v>1.0846526953114511E-2</v>
      </c>
      <c r="F67" s="139">
        <v>0.11625202373413081</v>
      </c>
      <c r="G67" s="139">
        <v>4.8496624322941502E-2</v>
      </c>
      <c r="H67" s="139">
        <v>8.6169142131494292E-2</v>
      </c>
      <c r="I67" s="159">
        <v>0.52106386056545828</v>
      </c>
      <c r="J67" s="139">
        <v>1.284119605985798E-3</v>
      </c>
      <c r="K67" s="139">
        <v>1.1133172177280151E-2</v>
      </c>
      <c r="L67" s="146">
        <v>5.0004826922769464E-3</v>
      </c>
    </row>
    <row r="68" spans="1:12" x14ac:dyDescent="0.25">
      <c r="A68" s="153"/>
      <c r="B68" s="64" t="s">
        <v>38</v>
      </c>
      <c r="C68" s="159">
        <v>0.65014381841833191</v>
      </c>
      <c r="D68" s="139">
        <v>1.3611951699318845E-2</v>
      </c>
      <c r="E68" s="139">
        <v>1.8723734632657744E-2</v>
      </c>
      <c r="F68" s="139">
        <v>4.8474430914952925E-2</v>
      </c>
      <c r="G68" s="139">
        <v>8.1461656383922443E-2</v>
      </c>
      <c r="H68" s="139">
        <v>6.1887626707071264E-2</v>
      </c>
      <c r="I68" s="139">
        <v>0.30351214548439875</v>
      </c>
      <c r="J68" s="139">
        <v>2.6718913127223055E-2</v>
      </c>
      <c r="K68" s="139">
        <v>1.0516483886045438E-2</v>
      </c>
      <c r="L68" s="146">
        <v>9.3809014696950507E-4</v>
      </c>
    </row>
    <row r="69" spans="1:12" x14ac:dyDescent="0.25">
      <c r="A69" s="153"/>
      <c r="B69" s="64" t="s">
        <v>39</v>
      </c>
      <c r="C69" s="159">
        <v>0.71696386062491713</v>
      </c>
      <c r="D69" s="139">
        <v>4.3507582955560169E-2</v>
      </c>
      <c r="E69" s="139">
        <v>3.4944313244174983E-2</v>
      </c>
      <c r="F69" s="159">
        <v>0.22878980110489688</v>
      </c>
      <c r="G69" s="139">
        <v>5.8799959768817116E-3</v>
      </c>
      <c r="H69" s="159">
        <v>0.25351018684359072</v>
      </c>
      <c r="I69" s="139">
        <v>0.18020994793874023</v>
      </c>
      <c r="J69" s="139">
        <v>1.3501294196433814E-2</v>
      </c>
      <c r="K69" s="139">
        <v>2.4475788473198392E-2</v>
      </c>
      <c r="L69" s="146">
        <v>0</v>
      </c>
    </row>
    <row r="70" spans="1:12" x14ac:dyDescent="0.25">
      <c r="A70" s="153"/>
      <c r="B70" s="64" t="s">
        <v>40</v>
      </c>
      <c r="C70" s="139">
        <v>0.37714506249274893</v>
      </c>
      <c r="D70" s="139">
        <v>0.40161628374652997</v>
      </c>
      <c r="E70" s="139">
        <v>7.6954004672710907E-2</v>
      </c>
      <c r="F70" s="139">
        <v>6.3162281465689488E-2</v>
      </c>
      <c r="G70" s="139">
        <v>3.1228350117310753E-2</v>
      </c>
      <c r="H70" s="139">
        <v>6.2249032807315356E-2</v>
      </c>
      <c r="I70" s="139">
        <v>3.9406999991849212E-2</v>
      </c>
      <c r="J70" s="139">
        <v>0</v>
      </c>
      <c r="K70" s="139">
        <v>0</v>
      </c>
      <c r="L70" s="146">
        <v>0</v>
      </c>
    </row>
    <row r="71" spans="1:12" x14ac:dyDescent="0.25">
      <c r="A71" s="153"/>
      <c r="B71" s="64" t="s">
        <v>41</v>
      </c>
      <c r="C71" s="139">
        <v>0.20932554794070335</v>
      </c>
      <c r="D71" s="139">
        <v>9.0729401558466236E-4</v>
      </c>
      <c r="E71" s="139">
        <v>2.3388086386408936E-3</v>
      </c>
      <c r="F71" s="139">
        <v>5.4664312043983211E-3</v>
      </c>
      <c r="G71" s="139">
        <v>1.1006078410133091E-2</v>
      </c>
      <c r="H71" s="139">
        <v>7.6419972023597914E-3</v>
      </c>
      <c r="I71" s="139">
        <v>3.7978246829216489E-3</v>
      </c>
      <c r="J71" s="139">
        <v>9.8350902663853126E-4</v>
      </c>
      <c r="K71" s="139">
        <v>0</v>
      </c>
      <c r="L71" s="146">
        <v>4.2287798717765879E-4</v>
      </c>
    </row>
    <row r="72" spans="1:12" x14ac:dyDescent="0.25">
      <c r="A72" s="153"/>
      <c r="B72" s="64" t="s">
        <v>42</v>
      </c>
      <c r="C72" s="139">
        <v>8.6601343969336914E-2</v>
      </c>
      <c r="D72" s="139">
        <v>1.7067726726039301E-3</v>
      </c>
      <c r="E72" s="139">
        <v>2.898075564508358E-3</v>
      </c>
      <c r="F72" s="139">
        <v>4.308297381074082E-3</v>
      </c>
      <c r="G72" s="139">
        <v>1.3039448802862633E-2</v>
      </c>
      <c r="H72" s="139">
        <v>4.3969367007724545E-3</v>
      </c>
      <c r="I72" s="139">
        <v>3.58948668829851E-3</v>
      </c>
      <c r="J72" s="139">
        <v>1.1345868031009234E-3</v>
      </c>
      <c r="K72" s="139">
        <v>4.5443869262127098E-4</v>
      </c>
      <c r="L72" s="146">
        <v>4.2052158008113046E-4</v>
      </c>
    </row>
    <row r="73" spans="1:12" x14ac:dyDescent="0.25">
      <c r="A73" s="153"/>
      <c r="B73" s="64" t="s">
        <v>43</v>
      </c>
      <c r="C73" s="139">
        <v>9.0276603490181045E-2</v>
      </c>
      <c r="D73" s="139">
        <v>0</v>
      </c>
      <c r="E73" s="139">
        <v>1.3360028510948675E-2</v>
      </c>
      <c r="F73" s="139">
        <v>0</v>
      </c>
      <c r="G73" s="139">
        <v>3.2559903261468751E-2</v>
      </c>
      <c r="H73" s="139">
        <v>1.9758327464352677E-2</v>
      </c>
      <c r="I73" s="139">
        <v>0</v>
      </c>
      <c r="J73" s="139">
        <v>0</v>
      </c>
      <c r="K73" s="139">
        <v>0</v>
      </c>
      <c r="L73" s="146">
        <v>0</v>
      </c>
    </row>
    <row r="74" spans="1:12" x14ac:dyDescent="0.25">
      <c r="A74" s="153"/>
      <c r="B74" s="64" t="s">
        <v>44</v>
      </c>
      <c r="C74" s="139">
        <v>0</v>
      </c>
      <c r="D74" s="139">
        <v>0</v>
      </c>
      <c r="E74" s="139">
        <v>1.6858967453881275E-2</v>
      </c>
      <c r="F74" s="139">
        <v>0</v>
      </c>
      <c r="G74" s="139">
        <v>0</v>
      </c>
      <c r="H74" s="139">
        <v>0</v>
      </c>
      <c r="I74" s="139">
        <v>0</v>
      </c>
      <c r="J74" s="139">
        <v>0</v>
      </c>
      <c r="K74" s="139">
        <v>0</v>
      </c>
      <c r="L74" s="146">
        <v>0</v>
      </c>
    </row>
    <row r="75" spans="1:12" x14ac:dyDescent="0.25">
      <c r="A75" s="153"/>
      <c r="B75" s="64" t="s">
        <v>45</v>
      </c>
      <c r="C75" s="139">
        <v>0.43563080126092546</v>
      </c>
      <c r="D75" s="139">
        <v>8.0975046060948241E-2</v>
      </c>
      <c r="E75" s="139">
        <v>0</v>
      </c>
      <c r="F75" s="139">
        <v>0.15264902586712092</v>
      </c>
      <c r="G75" s="139">
        <v>0.11977463912573864</v>
      </c>
      <c r="H75" s="139">
        <v>0.10538294780462827</v>
      </c>
      <c r="I75" s="139">
        <v>6.0109428193254121E-2</v>
      </c>
      <c r="J75" s="139">
        <v>0</v>
      </c>
      <c r="K75" s="139">
        <v>0</v>
      </c>
      <c r="L75" s="146">
        <v>0</v>
      </c>
    </row>
    <row r="76" spans="1:12" x14ac:dyDescent="0.25">
      <c r="A76" s="153"/>
      <c r="B76" s="64" t="s">
        <v>46</v>
      </c>
      <c r="C76" s="139">
        <v>0.7886945812193914</v>
      </c>
      <c r="D76" s="139">
        <v>0</v>
      </c>
      <c r="E76" s="139">
        <v>0</v>
      </c>
      <c r="F76" s="139">
        <v>8.6906947893246891E-2</v>
      </c>
      <c r="G76" s="139">
        <v>0.10903039108340448</v>
      </c>
      <c r="H76" s="139">
        <v>7.7885997148910355E-2</v>
      </c>
      <c r="I76" s="139">
        <v>0.12413277927461397</v>
      </c>
      <c r="J76" s="139">
        <v>0</v>
      </c>
      <c r="K76" s="139">
        <v>0</v>
      </c>
      <c r="L76" s="146">
        <v>0</v>
      </c>
    </row>
    <row r="77" spans="1:12" ht="15.75" thickBot="1" x14ac:dyDescent="0.3">
      <c r="A77" s="154"/>
      <c r="B77" s="80" t="s">
        <v>47</v>
      </c>
      <c r="C77" s="147">
        <v>0.17631234027769874</v>
      </c>
      <c r="D77" s="147">
        <v>0</v>
      </c>
      <c r="E77" s="147">
        <v>3.3738802799105294E-2</v>
      </c>
      <c r="F77" s="147">
        <v>8.449963664945612E-3</v>
      </c>
      <c r="G77" s="147">
        <v>3.8218788231642979E-2</v>
      </c>
      <c r="H77" s="147">
        <v>0</v>
      </c>
      <c r="I77" s="147">
        <v>0.10234544009932668</v>
      </c>
      <c r="J77" s="147">
        <v>9.2206807772515567E-3</v>
      </c>
      <c r="K77" s="147">
        <v>0</v>
      </c>
      <c r="L77" s="148">
        <v>0</v>
      </c>
    </row>
    <row r="78" spans="1:12" ht="72.75" customHeight="1" x14ac:dyDescent="0.25">
      <c r="A78" s="198" t="s">
        <v>452</v>
      </c>
      <c r="B78" s="79" t="s">
        <v>153</v>
      </c>
      <c r="C78" s="160">
        <v>0.40652335815889562</v>
      </c>
      <c r="D78" s="144">
        <v>0.1065476179099646</v>
      </c>
      <c r="E78" s="144">
        <v>0.10280802867454737</v>
      </c>
      <c r="F78" s="144">
        <v>6.124034908595518E-2</v>
      </c>
      <c r="G78" s="144">
        <v>2.419527062833628E-2</v>
      </c>
      <c r="H78" s="144">
        <v>5.0255498540237344E-2</v>
      </c>
      <c r="I78" s="144">
        <v>4.4860621652804765E-2</v>
      </c>
      <c r="J78" s="144">
        <v>4.4043321507779678E-3</v>
      </c>
      <c r="K78" s="144">
        <v>1.0636053053946031E-3</v>
      </c>
      <c r="L78" s="145">
        <v>5.9184186639939717E-3</v>
      </c>
    </row>
    <row r="79" spans="1:12" x14ac:dyDescent="0.25">
      <c r="A79" s="201"/>
      <c r="B79" s="64" t="s">
        <v>154</v>
      </c>
      <c r="C79" s="159">
        <v>0.5097298406362567</v>
      </c>
      <c r="D79" s="139">
        <v>0.10158920781819543</v>
      </c>
      <c r="E79" s="139">
        <v>6.1561706819314152E-2</v>
      </c>
      <c r="F79" s="139">
        <v>7.9127856677552233E-2</v>
      </c>
      <c r="G79" s="139">
        <v>1.7633416257661624E-2</v>
      </c>
      <c r="H79" s="139">
        <v>4.1970602162491349E-2</v>
      </c>
      <c r="I79" s="139">
        <v>5.6457157056372442E-2</v>
      </c>
      <c r="J79" s="139">
        <v>8.8901499801428852E-3</v>
      </c>
      <c r="K79" s="139">
        <v>3.7337609036137004E-3</v>
      </c>
      <c r="L79" s="146">
        <v>8.7752461408515166E-3</v>
      </c>
    </row>
    <row r="80" spans="1:12" x14ac:dyDescent="0.25">
      <c r="A80" s="201"/>
      <c r="B80" s="64" t="s">
        <v>155</v>
      </c>
      <c r="C80" s="139">
        <v>0.26015177266740164</v>
      </c>
      <c r="D80" s="139">
        <v>0.10988801885011229</v>
      </c>
      <c r="E80" s="139">
        <v>6.5719951676051269E-2</v>
      </c>
      <c r="F80" s="139">
        <v>8.8294435513549707E-2</v>
      </c>
      <c r="G80" s="139">
        <v>1.087384705875321E-2</v>
      </c>
      <c r="H80" s="139">
        <v>6.4914269078292203E-2</v>
      </c>
      <c r="I80" s="139">
        <v>5.7794927510624608E-2</v>
      </c>
      <c r="J80" s="139">
        <v>3.1016254317542229E-2</v>
      </c>
      <c r="K80" s="139">
        <v>2.5668000246914572E-2</v>
      </c>
      <c r="L80" s="146">
        <v>1.4907945043582959E-2</v>
      </c>
    </row>
    <row r="81" spans="1:12" x14ac:dyDescent="0.25">
      <c r="A81" s="201"/>
      <c r="B81" s="64" t="s">
        <v>156</v>
      </c>
      <c r="C81" s="139">
        <v>0.22239834305878539</v>
      </c>
      <c r="D81" s="139">
        <v>5.5578913922894206E-2</v>
      </c>
      <c r="E81" s="139">
        <v>4.2778928145086624E-2</v>
      </c>
      <c r="F81" s="139">
        <v>2.6749381438471866E-2</v>
      </c>
      <c r="G81" s="139">
        <v>2.2183734184606129E-2</v>
      </c>
      <c r="H81" s="139">
        <v>1.4465367612212468E-2</v>
      </c>
      <c r="I81" s="139">
        <v>2.149863301499793E-2</v>
      </c>
      <c r="J81" s="139">
        <v>6.2152960377010258E-3</v>
      </c>
      <c r="K81" s="139">
        <v>1.3680128120106168E-3</v>
      </c>
      <c r="L81" s="146">
        <v>5.6491786957816124E-3</v>
      </c>
    </row>
    <row r="82" spans="1:12" x14ac:dyDescent="0.25">
      <c r="A82" s="201"/>
      <c r="B82" s="64" t="s">
        <v>157</v>
      </c>
      <c r="C82" s="139">
        <v>0.15989670464025543</v>
      </c>
      <c r="D82" s="139">
        <v>4.0918521274210279E-2</v>
      </c>
      <c r="E82" s="139">
        <v>2.2701648605548557E-2</v>
      </c>
      <c r="F82" s="139">
        <v>1.9392291660205223E-2</v>
      </c>
      <c r="G82" s="139">
        <v>1.8172545543260969E-2</v>
      </c>
      <c r="H82" s="139">
        <v>7.4029206416863511E-3</v>
      </c>
      <c r="I82" s="139">
        <v>8.2500408014178524E-3</v>
      </c>
      <c r="J82" s="139">
        <v>5.4898570280807156E-3</v>
      </c>
      <c r="K82" s="139">
        <v>5.3388203877376887E-4</v>
      </c>
      <c r="L82" s="146">
        <v>3.763951382476267E-3</v>
      </c>
    </row>
    <row r="83" spans="1:12" x14ac:dyDescent="0.25">
      <c r="A83" s="201"/>
      <c r="B83" s="64" t="s">
        <v>158</v>
      </c>
      <c r="C83" s="139">
        <v>0.17698304406570345</v>
      </c>
      <c r="D83" s="139">
        <v>6.0007805778455908E-2</v>
      </c>
      <c r="E83" s="139">
        <v>4.7956729136625763E-2</v>
      </c>
      <c r="F83" s="139">
        <v>2.1646399980686595E-2</v>
      </c>
      <c r="G83" s="139">
        <v>1.0714562522858179E-2</v>
      </c>
      <c r="H83" s="139">
        <v>2.1225925281987093E-2</v>
      </c>
      <c r="I83" s="139">
        <v>1.9819482759278664E-2</v>
      </c>
      <c r="J83" s="139">
        <v>9.9334487679140736E-3</v>
      </c>
      <c r="K83" s="139">
        <v>2.1037981605201948E-3</v>
      </c>
      <c r="L83" s="146">
        <v>4.4122044087338275E-3</v>
      </c>
    </row>
    <row r="84" spans="1:12" x14ac:dyDescent="0.25">
      <c r="A84" s="201"/>
      <c r="B84" s="64" t="s">
        <v>159</v>
      </c>
      <c r="C84" s="139">
        <v>0.28996101599318341</v>
      </c>
      <c r="D84" s="139">
        <v>7.5768839014001138E-2</v>
      </c>
      <c r="E84" s="139">
        <v>5.3731047380666815E-2</v>
      </c>
      <c r="F84" s="139">
        <v>4.1425888219785503E-2</v>
      </c>
      <c r="G84" s="139">
        <v>2.8300892067108573E-2</v>
      </c>
      <c r="H84" s="139">
        <v>2.0004233088917175E-2</v>
      </c>
      <c r="I84" s="139">
        <v>2.4516842395329804E-2</v>
      </c>
      <c r="J84" s="139">
        <v>6.1476510657770067E-3</v>
      </c>
      <c r="K84" s="139">
        <v>3.7839660613917052E-3</v>
      </c>
      <c r="L84" s="146">
        <v>8.6818945251703021E-3</v>
      </c>
    </row>
    <row r="85" spans="1:12" x14ac:dyDescent="0.25">
      <c r="A85" s="201"/>
      <c r="B85" s="64" t="s">
        <v>160</v>
      </c>
      <c r="C85" s="139">
        <v>5.5110769327826173E-2</v>
      </c>
      <c r="D85" s="139">
        <v>3.0309491376304908E-2</v>
      </c>
      <c r="E85" s="139">
        <v>1.6214531108192914E-2</v>
      </c>
      <c r="F85" s="139">
        <v>2.7065756329809638E-3</v>
      </c>
      <c r="G85" s="139">
        <v>6.2169134401840031E-3</v>
      </c>
      <c r="H85" s="139">
        <v>6.5734239125843786E-4</v>
      </c>
      <c r="I85" s="139">
        <v>4.6755891168714833E-4</v>
      </c>
      <c r="J85" s="139">
        <v>1.9116275671232856E-3</v>
      </c>
      <c r="K85" s="139">
        <v>0</v>
      </c>
      <c r="L85" s="146">
        <v>1.0196077543258952E-3</v>
      </c>
    </row>
    <row r="86" spans="1:12" x14ac:dyDescent="0.25">
      <c r="A86" s="201"/>
      <c r="B86" s="64" t="s">
        <v>161</v>
      </c>
      <c r="C86" s="139">
        <v>0.28402188074386026</v>
      </c>
      <c r="D86" s="139">
        <v>8.1962008979592452E-2</v>
      </c>
      <c r="E86" s="139">
        <v>6.809316415983023E-2</v>
      </c>
      <c r="F86" s="139">
        <v>3.8211364999985925E-2</v>
      </c>
      <c r="G86" s="139">
        <v>2.2889233669486388E-2</v>
      </c>
      <c r="H86" s="139">
        <v>3.1803844591258408E-2</v>
      </c>
      <c r="I86" s="139">
        <v>3.7658843333037942E-2</v>
      </c>
      <c r="J86" s="139">
        <v>8.8164252333470337E-3</v>
      </c>
      <c r="K86" s="139">
        <v>7.2882768016282705E-3</v>
      </c>
      <c r="L86" s="146">
        <v>9.4618188769538987E-3</v>
      </c>
    </row>
    <row r="87" spans="1:12" x14ac:dyDescent="0.25">
      <c r="A87" s="201"/>
      <c r="B87" s="64" t="s">
        <v>162</v>
      </c>
      <c r="C87" s="139">
        <v>0.16465362315494667</v>
      </c>
      <c r="D87" s="139">
        <v>6.5932305556628906E-2</v>
      </c>
      <c r="E87" s="139">
        <v>2.7765162719936242E-2</v>
      </c>
      <c r="F87" s="139">
        <v>2.6406529772191538E-2</v>
      </c>
      <c r="G87" s="139">
        <v>8.2866904456345668E-3</v>
      </c>
      <c r="H87" s="139">
        <v>1.8622248838475037E-2</v>
      </c>
      <c r="I87" s="139">
        <v>4.888658954538167E-3</v>
      </c>
      <c r="J87" s="139">
        <v>1.470250350308298E-2</v>
      </c>
      <c r="K87" s="139">
        <v>0</v>
      </c>
      <c r="L87" s="146">
        <v>2.3662309579999081E-3</v>
      </c>
    </row>
    <row r="88" spans="1:12" x14ac:dyDescent="0.25">
      <c r="A88" s="201"/>
      <c r="B88" s="64" t="s">
        <v>163</v>
      </c>
      <c r="C88" s="139">
        <v>0.36224682092797106</v>
      </c>
      <c r="D88" s="139">
        <v>7.086033547814341E-2</v>
      </c>
      <c r="E88" s="139">
        <v>7.9477163364342837E-2</v>
      </c>
      <c r="F88" s="139">
        <v>6.9914059611118712E-2</v>
      </c>
      <c r="G88" s="139">
        <v>2.8834160352132522E-2</v>
      </c>
      <c r="H88" s="139">
        <v>3.6165645085128234E-2</v>
      </c>
      <c r="I88" s="139">
        <v>3.1570143967960991E-2</v>
      </c>
      <c r="J88" s="139">
        <v>6.3932205617397309E-3</v>
      </c>
      <c r="K88" s="139">
        <v>5.6610868273770038E-3</v>
      </c>
      <c r="L88" s="146">
        <v>1.5771059576025637E-2</v>
      </c>
    </row>
    <row r="89" spans="1:12" x14ac:dyDescent="0.25">
      <c r="A89" s="201"/>
      <c r="B89" s="64" t="s">
        <v>164</v>
      </c>
      <c r="C89" s="139">
        <v>0.20230541465741833</v>
      </c>
      <c r="D89" s="139">
        <v>7.412636837893942E-2</v>
      </c>
      <c r="E89" s="139">
        <v>2.2895453351651968E-2</v>
      </c>
      <c r="F89" s="139">
        <v>5.3962933882826199E-2</v>
      </c>
      <c r="G89" s="139">
        <v>1.9226948001965182E-2</v>
      </c>
      <c r="H89" s="139">
        <v>2.4849059645725338E-2</v>
      </c>
      <c r="I89" s="139">
        <v>3.7296687174768424E-2</v>
      </c>
      <c r="J89" s="139">
        <v>0</v>
      </c>
      <c r="K89" s="139">
        <v>0</v>
      </c>
      <c r="L89" s="146">
        <v>2.0906826319117035E-2</v>
      </c>
    </row>
    <row r="90" spans="1:12" x14ac:dyDescent="0.25">
      <c r="A90" s="201"/>
      <c r="B90" s="64" t="s">
        <v>165</v>
      </c>
      <c r="C90" s="139">
        <v>0.33485413030178918</v>
      </c>
      <c r="D90" s="139">
        <v>8.5893145948844174E-2</v>
      </c>
      <c r="E90" s="139">
        <v>7.5922346248754768E-2</v>
      </c>
      <c r="F90" s="139">
        <v>4.2965293648639311E-2</v>
      </c>
      <c r="G90" s="139">
        <v>2.5684000408088416E-2</v>
      </c>
      <c r="H90" s="139">
        <v>4.5083730213377179E-2</v>
      </c>
      <c r="I90" s="139">
        <v>3.4064606977060784E-2</v>
      </c>
      <c r="J90" s="139">
        <v>1.456492602786418E-2</v>
      </c>
      <c r="K90" s="139">
        <v>3.4820817024106493E-3</v>
      </c>
      <c r="L90" s="146">
        <v>4.7110654049885795E-3</v>
      </c>
    </row>
    <row r="91" spans="1:12" ht="15.75" thickBot="1" x14ac:dyDescent="0.3">
      <c r="A91" s="202"/>
      <c r="B91" s="80" t="s">
        <v>166</v>
      </c>
      <c r="C91" s="147">
        <v>0.21855445259384082</v>
      </c>
      <c r="D91" s="147">
        <v>5.934920186486646E-2</v>
      </c>
      <c r="E91" s="147">
        <v>6.592352017840121E-2</v>
      </c>
      <c r="F91" s="147">
        <v>4.6556989505060611E-2</v>
      </c>
      <c r="G91" s="147">
        <v>0.11249155120875143</v>
      </c>
      <c r="H91" s="147">
        <v>4.692971859103847E-2</v>
      </c>
      <c r="I91" s="147">
        <v>3.6409421800153739E-2</v>
      </c>
      <c r="J91" s="147">
        <v>2.3678127552478043E-2</v>
      </c>
      <c r="K91" s="147">
        <v>0</v>
      </c>
      <c r="L91" s="148">
        <v>0</v>
      </c>
    </row>
    <row r="92" spans="1:12" ht="15.75" customHeight="1" x14ac:dyDescent="0.25">
      <c r="A92" s="74" t="s">
        <v>49</v>
      </c>
      <c r="B92" s="79" t="s">
        <v>50</v>
      </c>
      <c r="C92" s="144">
        <v>0.27477107926431027</v>
      </c>
      <c r="D92" s="144">
        <v>4.4209336564916053E-2</v>
      </c>
      <c r="E92" s="144">
        <v>4.4980088614262573E-2</v>
      </c>
      <c r="F92" s="144">
        <v>3.4892278337978963E-2</v>
      </c>
      <c r="G92" s="144">
        <v>1.2758108184590899E-2</v>
      </c>
      <c r="H92" s="144">
        <v>1.6384156498699658E-2</v>
      </c>
      <c r="I92" s="144">
        <v>4.2262678117633484E-2</v>
      </c>
      <c r="J92" s="144">
        <v>6.1714866667140229E-3</v>
      </c>
      <c r="K92" s="144">
        <v>8.1318460139765238E-4</v>
      </c>
      <c r="L92" s="145">
        <v>5.458322683779911E-3</v>
      </c>
    </row>
    <row r="93" spans="1:12" x14ac:dyDescent="0.25">
      <c r="A93" s="153"/>
      <c r="B93" s="64" t="s">
        <v>51</v>
      </c>
      <c r="C93" s="139">
        <v>0.24153333794990162</v>
      </c>
      <c r="D93" s="139">
        <v>5.3868094837855193E-2</v>
      </c>
      <c r="E93" s="139">
        <v>5.1827290431621126E-2</v>
      </c>
      <c r="F93" s="139">
        <v>4.1308371071506859E-2</v>
      </c>
      <c r="G93" s="139">
        <v>1.5239555312886776E-2</v>
      </c>
      <c r="H93" s="139">
        <v>1.9014419624836687E-2</v>
      </c>
      <c r="I93" s="139">
        <v>2.5956455997826408E-2</v>
      </c>
      <c r="J93" s="139">
        <v>2.6726964824184078E-3</v>
      </c>
      <c r="K93" s="139">
        <v>3.3858380790460071E-3</v>
      </c>
      <c r="L93" s="146">
        <v>1.9124419438631996E-3</v>
      </c>
    </row>
    <row r="94" spans="1:12" x14ac:dyDescent="0.25">
      <c r="A94" s="153"/>
      <c r="B94" s="64" t="s">
        <v>52</v>
      </c>
      <c r="C94" s="139">
        <v>0.1957823031885183</v>
      </c>
      <c r="D94" s="139">
        <v>5.5017195749167171E-2</v>
      </c>
      <c r="E94" s="139">
        <v>5.0911774848433344E-2</v>
      </c>
      <c r="F94" s="139">
        <v>3.5063885053851405E-2</v>
      </c>
      <c r="G94" s="139">
        <v>1.6154945944412327E-2</v>
      </c>
      <c r="H94" s="139">
        <v>2.4795292644300981E-2</v>
      </c>
      <c r="I94" s="139">
        <v>1.2211901915468634E-2</v>
      </c>
      <c r="J94" s="139">
        <v>7.0604696607367515E-3</v>
      </c>
      <c r="K94" s="139">
        <v>2.1692356604179463E-3</v>
      </c>
      <c r="L94" s="146">
        <v>5.0004511091194135E-3</v>
      </c>
    </row>
    <row r="95" spans="1:12" x14ac:dyDescent="0.25">
      <c r="A95" s="153"/>
      <c r="B95" s="64" t="s">
        <v>53</v>
      </c>
      <c r="C95" s="139">
        <v>0.16973191849174069</v>
      </c>
      <c r="D95" s="139">
        <v>5.3089353513333881E-2</v>
      </c>
      <c r="E95" s="139">
        <v>3.9539680707057295E-2</v>
      </c>
      <c r="F95" s="139">
        <v>2.8674951010116981E-2</v>
      </c>
      <c r="G95" s="139">
        <v>2.1089210287822548E-2</v>
      </c>
      <c r="H95" s="139">
        <v>1.6318190740013904E-2</v>
      </c>
      <c r="I95" s="139">
        <v>1.8330072873338092E-2</v>
      </c>
      <c r="J95" s="139">
        <v>3.9249255388971276E-3</v>
      </c>
      <c r="K95" s="139">
        <v>3.1025928812930749E-3</v>
      </c>
      <c r="L95" s="146">
        <v>2.3206047823269836E-3</v>
      </c>
    </row>
    <row r="96" spans="1:12" x14ac:dyDescent="0.25">
      <c r="A96" s="153"/>
      <c r="B96" s="64" t="s">
        <v>54</v>
      </c>
      <c r="C96" s="139">
        <v>0.17593438158003799</v>
      </c>
      <c r="D96" s="139">
        <v>4.5305536797023128E-2</v>
      </c>
      <c r="E96" s="139">
        <v>3.9837586251374554E-2</v>
      </c>
      <c r="F96" s="139">
        <v>2.4440238496226653E-2</v>
      </c>
      <c r="G96" s="139">
        <v>2.1293512881557265E-2</v>
      </c>
      <c r="H96" s="139">
        <v>1.7267861834754331E-2</v>
      </c>
      <c r="I96" s="139">
        <v>1.3407166866513278E-2</v>
      </c>
      <c r="J96" s="139">
        <v>1.8393236362257283E-3</v>
      </c>
      <c r="K96" s="139">
        <v>3.0395654088224392E-3</v>
      </c>
      <c r="L96" s="146">
        <v>1.5935329490458273E-3</v>
      </c>
    </row>
    <row r="97" spans="1:12" ht="15.75" thickBot="1" x14ac:dyDescent="0.3">
      <c r="A97" s="154"/>
      <c r="B97" s="80" t="s">
        <v>55</v>
      </c>
      <c r="C97" s="147">
        <v>0.18444538535957181</v>
      </c>
      <c r="D97" s="147">
        <v>4.078630115625223E-2</v>
      </c>
      <c r="E97" s="147">
        <v>2.8438183091265886E-2</v>
      </c>
      <c r="F97" s="147">
        <v>2.2864448181850863E-2</v>
      </c>
      <c r="G97" s="147">
        <v>3.311574951082507E-2</v>
      </c>
      <c r="H97" s="147">
        <v>1.7041852752621319E-2</v>
      </c>
      <c r="I97" s="147">
        <v>9.9206115794684916E-3</v>
      </c>
      <c r="J97" s="147">
        <v>3.238989105415944E-3</v>
      </c>
      <c r="K97" s="147">
        <v>3.8516130689153633E-3</v>
      </c>
      <c r="L97" s="148">
        <v>2.830854442886602E-4</v>
      </c>
    </row>
    <row r="98" spans="1:12" ht="15.75" customHeight="1" x14ac:dyDescent="0.25">
      <c r="A98" s="74" t="s">
        <v>56</v>
      </c>
      <c r="B98" s="79" t="s">
        <v>57</v>
      </c>
      <c r="C98" s="144">
        <v>0.2166896628998988</v>
      </c>
      <c r="D98" s="144">
        <v>5.708166889411953E-2</v>
      </c>
      <c r="E98" s="144">
        <v>4.4958054442474131E-2</v>
      </c>
      <c r="F98" s="144">
        <v>3.6621282257347322E-2</v>
      </c>
      <c r="G98" s="144">
        <v>2.2477453705394761E-2</v>
      </c>
      <c r="H98" s="144">
        <v>1.5318235357189819E-2</v>
      </c>
      <c r="I98" s="144">
        <v>1.6733464849983039E-2</v>
      </c>
      <c r="J98" s="144">
        <v>5.8761310399817685E-3</v>
      </c>
      <c r="K98" s="144">
        <v>2.4366025997582027E-3</v>
      </c>
      <c r="L98" s="145">
        <v>3.4906632859435256E-3</v>
      </c>
    </row>
    <row r="99" spans="1:12" ht="15.75" thickBot="1" x14ac:dyDescent="0.3">
      <c r="A99" s="154"/>
      <c r="B99" s="80" t="s">
        <v>58</v>
      </c>
      <c r="C99" s="147">
        <v>0.18560027311455954</v>
      </c>
      <c r="D99" s="147">
        <v>4.1878733035854557E-2</v>
      </c>
      <c r="E99" s="147">
        <v>3.9880257723946225E-2</v>
      </c>
      <c r="F99" s="147">
        <v>2.5312743158937785E-2</v>
      </c>
      <c r="G99" s="147">
        <v>1.8698468627383863E-2</v>
      </c>
      <c r="H99" s="147">
        <v>2.1790484680980785E-2</v>
      </c>
      <c r="I99" s="147">
        <v>1.9999862378804793E-2</v>
      </c>
      <c r="J99" s="147">
        <v>2.5701788980918624E-3</v>
      </c>
      <c r="K99" s="147">
        <v>3.174283015731453E-3</v>
      </c>
      <c r="L99" s="148">
        <v>1.9142790483421992E-3</v>
      </c>
    </row>
    <row r="100" spans="1:12" ht="15.75" customHeight="1" x14ac:dyDescent="0.25">
      <c r="A100" s="74" t="s">
        <v>60</v>
      </c>
      <c r="B100" s="79" t="s">
        <v>7</v>
      </c>
      <c r="C100" s="144">
        <v>0.19991628234367984</v>
      </c>
      <c r="D100" s="144">
        <v>4.6860186738398917E-2</v>
      </c>
      <c r="E100" s="144">
        <v>3.3214167486152073E-2</v>
      </c>
      <c r="F100" s="144">
        <v>2.7340833973740777E-2</v>
      </c>
      <c r="G100" s="144">
        <v>3.0648098418913423E-2</v>
      </c>
      <c r="H100" s="144">
        <v>2.2745230184850019E-2</v>
      </c>
      <c r="I100" s="144">
        <v>1.6333683937754966E-2</v>
      </c>
      <c r="J100" s="144">
        <v>4.010279412603175E-3</v>
      </c>
      <c r="K100" s="144">
        <v>2.6673754437420024E-3</v>
      </c>
      <c r="L100" s="145">
        <v>1.2771223942008164E-3</v>
      </c>
    </row>
    <row r="101" spans="1:12" ht="15.75" thickBot="1" x14ac:dyDescent="0.3">
      <c r="A101" s="154"/>
      <c r="B101" s="80" t="s">
        <v>6</v>
      </c>
      <c r="C101" s="147">
        <v>0.2004390265678542</v>
      </c>
      <c r="D101" s="147">
        <v>4.9514659805424709E-2</v>
      </c>
      <c r="E101" s="147">
        <v>4.3996950048314616E-2</v>
      </c>
      <c r="F101" s="147">
        <v>3.1308031750454074E-2</v>
      </c>
      <c r="G101" s="147">
        <v>1.8582446209080759E-2</v>
      </c>
      <c r="H101" s="147">
        <v>1.7961404860042031E-2</v>
      </c>
      <c r="I101" s="147">
        <v>1.8847370857622038E-2</v>
      </c>
      <c r="J101" s="147">
        <v>4.1635473940090373E-3</v>
      </c>
      <c r="K101" s="147">
        <v>2.8536360755852678E-3</v>
      </c>
      <c r="L101" s="148">
        <v>2.9229726598016216E-3</v>
      </c>
    </row>
    <row r="102" spans="1:12" ht="15.75" customHeight="1" x14ac:dyDescent="0.25">
      <c r="A102" s="74" t="s">
        <v>61</v>
      </c>
      <c r="B102" s="79" t="s">
        <v>62</v>
      </c>
      <c r="C102" s="144">
        <v>0.18879676969489412</v>
      </c>
      <c r="D102" s="144">
        <v>5.2343522537480924E-2</v>
      </c>
      <c r="E102" s="144">
        <v>4.4467453507797773E-2</v>
      </c>
      <c r="F102" s="144">
        <v>3.1209994061006784E-2</v>
      </c>
      <c r="G102" s="144">
        <v>1.9426116092841065E-2</v>
      </c>
      <c r="H102" s="144">
        <v>1.9903867187572678E-2</v>
      </c>
      <c r="I102" s="144">
        <v>1.4247550597971854E-2</v>
      </c>
      <c r="J102" s="144">
        <v>4.569187991301701E-3</v>
      </c>
      <c r="K102" s="144">
        <v>3.1398618509302476E-3</v>
      </c>
      <c r="L102" s="145">
        <v>2.834871135756087E-3</v>
      </c>
    </row>
    <row r="103" spans="1:12" x14ac:dyDescent="0.25">
      <c r="A103" s="153"/>
      <c r="B103" s="64" t="s">
        <v>63</v>
      </c>
      <c r="C103" s="139">
        <v>0.25295821234425364</v>
      </c>
      <c r="D103" s="139">
        <v>4.6640753268348017E-2</v>
      </c>
      <c r="E103" s="139">
        <v>4.3345600505376732E-2</v>
      </c>
      <c r="F103" s="139">
        <v>3.3581704818905558E-2</v>
      </c>
      <c r="G103" s="139">
        <v>1.9109130911897969E-2</v>
      </c>
      <c r="H103" s="139">
        <v>1.7208436186490244E-2</v>
      </c>
      <c r="I103" s="139">
        <v>3.6176469298440067E-2</v>
      </c>
      <c r="J103" s="139">
        <v>4.934405332384385E-3</v>
      </c>
      <c r="K103" s="139">
        <v>1.4688114777554884E-3</v>
      </c>
      <c r="L103" s="146">
        <v>3.7154408372315952E-3</v>
      </c>
    </row>
    <row r="104" spans="1:12" ht="15.75" thickBot="1" x14ac:dyDescent="0.3">
      <c r="A104" s="154"/>
      <c r="B104" s="80" t="s">
        <v>64</v>
      </c>
      <c r="C104" s="147">
        <v>0.17923961769130653</v>
      </c>
      <c r="D104" s="147">
        <v>3.7887309522537202E-2</v>
      </c>
      <c r="E104" s="147">
        <v>3.1025915697280124E-2</v>
      </c>
      <c r="F104" s="147">
        <v>2.4261628351917249E-2</v>
      </c>
      <c r="G104" s="147">
        <v>2.7217931478653565E-2</v>
      </c>
      <c r="H104" s="147">
        <v>1.5485465118240782E-2</v>
      </c>
      <c r="I104" s="147">
        <v>1.2706408844184013E-2</v>
      </c>
      <c r="J104" s="147">
        <v>1.0981292709245861E-3</v>
      </c>
      <c r="K104" s="147">
        <v>3.2888395544261365E-3</v>
      </c>
      <c r="L104" s="148">
        <v>4.2173468417651617E-4</v>
      </c>
    </row>
    <row r="105" spans="1:12" ht="24.75" customHeight="1" x14ac:dyDescent="0.25">
      <c r="A105" s="74" t="s">
        <v>65</v>
      </c>
      <c r="B105" s="79" t="s">
        <v>66</v>
      </c>
      <c r="C105" s="144">
        <v>0.20136397809828283</v>
      </c>
      <c r="D105" s="144">
        <v>5.8835089250627727E-2</v>
      </c>
      <c r="E105" s="144">
        <v>5.2273486943708772E-2</v>
      </c>
      <c r="F105" s="144">
        <v>3.745583374086095E-2</v>
      </c>
      <c r="G105" s="144">
        <v>1.7656140385777973E-2</v>
      </c>
      <c r="H105" s="144">
        <v>2.0252068991647738E-2</v>
      </c>
      <c r="I105" s="144">
        <v>1.813150992125186E-2</v>
      </c>
      <c r="J105" s="144">
        <v>5.1362111702883354E-3</v>
      </c>
      <c r="K105" s="144">
        <v>3.018904868193496E-3</v>
      </c>
      <c r="L105" s="145">
        <v>3.7178675971670937E-3</v>
      </c>
    </row>
    <row r="106" spans="1:12" x14ac:dyDescent="0.25">
      <c r="A106" s="153"/>
      <c r="B106" s="64" t="s">
        <v>67</v>
      </c>
      <c r="C106" s="139">
        <v>0.18891234005468546</v>
      </c>
      <c r="D106" s="139">
        <v>5.0971176148249156E-2</v>
      </c>
      <c r="E106" s="139">
        <v>4.2996816306308548E-2</v>
      </c>
      <c r="F106" s="139">
        <v>3.0736936169298564E-2</v>
      </c>
      <c r="G106" s="139">
        <v>1.3943251100964759E-2</v>
      </c>
      <c r="H106" s="139">
        <v>2.0727550355337111E-2</v>
      </c>
      <c r="I106" s="139">
        <v>1.4504539403874687E-2</v>
      </c>
      <c r="J106" s="139">
        <v>2.7622254537805384E-3</v>
      </c>
      <c r="K106" s="139">
        <v>2.2253301192384847E-3</v>
      </c>
      <c r="L106" s="146">
        <v>2.2858986846891801E-3</v>
      </c>
    </row>
    <row r="107" spans="1:12" x14ac:dyDescent="0.25">
      <c r="A107" s="153"/>
      <c r="B107" s="64" t="s">
        <v>68</v>
      </c>
      <c r="C107" s="139">
        <v>0.19507687425969311</v>
      </c>
      <c r="D107" s="139">
        <v>3.0892813213383292E-2</v>
      </c>
      <c r="E107" s="139">
        <v>2.0047442227065958E-2</v>
      </c>
      <c r="F107" s="139">
        <v>3.8149549584611968E-2</v>
      </c>
      <c r="G107" s="139">
        <v>3.3223750066496527E-2</v>
      </c>
      <c r="H107" s="139">
        <v>2.5758684957984432E-2</v>
      </c>
      <c r="I107" s="139">
        <v>6.1585204825270121E-3</v>
      </c>
      <c r="J107" s="139">
        <v>0</v>
      </c>
      <c r="K107" s="139">
        <v>6.5048140430817849E-3</v>
      </c>
      <c r="L107" s="146">
        <v>0</v>
      </c>
    </row>
    <row r="108" spans="1:12" x14ac:dyDescent="0.25">
      <c r="A108" s="153"/>
      <c r="B108" s="64" t="s">
        <v>69</v>
      </c>
      <c r="C108" s="139">
        <v>0.18539054727068799</v>
      </c>
      <c r="D108" s="139">
        <v>3.950397112916279E-2</v>
      </c>
      <c r="E108" s="139">
        <v>2.908199309276948E-2</v>
      </c>
      <c r="F108" s="139">
        <v>2.1432078978999708E-2</v>
      </c>
      <c r="G108" s="139">
        <v>3.0755074188208047E-2</v>
      </c>
      <c r="H108" s="139">
        <v>1.7337574520391679E-2</v>
      </c>
      <c r="I108" s="139">
        <v>1.1082479334563742E-2</v>
      </c>
      <c r="J108" s="139">
        <v>3.4807933658984264E-3</v>
      </c>
      <c r="K108" s="139">
        <v>4.2743322942988939E-3</v>
      </c>
      <c r="L108" s="146">
        <v>5.6596249757287606E-4</v>
      </c>
    </row>
    <row r="109" spans="1:12" x14ac:dyDescent="0.25">
      <c r="A109" s="153"/>
      <c r="B109" s="64" t="s">
        <v>70</v>
      </c>
      <c r="C109" s="139">
        <v>0.28918422236182084</v>
      </c>
      <c r="D109" s="139">
        <v>8.6914357159399505E-3</v>
      </c>
      <c r="E109" s="139">
        <v>2.2803948445792577E-2</v>
      </c>
      <c r="F109" s="139">
        <v>3.555236069215556E-2</v>
      </c>
      <c r="G109" s="139">
        <v>5.4014591656687131E-3</v>
      </c>
      <c r="H109" s="139">
        <v>3.2830814975669649E-2</v>
      </c>
      <c r="I109" s="139">
        <v>1.5249149566010959E-2</v>
      </c>
      <c r="J109" s="139">
        <v>5.4780306069433472E-3</v>
      </c>
      <c r="K109" s="139">
        <v>0</v>
      </c>
      <c r="L109" s="146">
        <v>0</v>
      </c>
    </row>
    <row r="110" spans="1:12" x14ac:dyDescent="0.25">
      <c r="A110" s="153"/>
      <c r="B110" s="64" t="s">
        <v>71</v>
      </c>
      <c r="C110" s="139">
        <v>0.29433988537646644</v>
      </c>
      <c r="D110" s="139">
        <v>2.5760418471948467E-2</v>
      </c>
      <c r="E110" s="139">
        <v>3.9632165703811492E-2</v>
      </c>
      <c r="F110" s="139">
        <v>3.6294564354729469E-2</v>
      </c>
      <c r="G110" s="139">
        <v>1.2720188779672192E-2</v>
      </c>
      <c r="H110" s="139">
        <v>1.2211240642542153E-2</v>
      </c>
      <c r="I110" s="139">
        <v>5.6238772774886002E-2</v>
      </c>
      <c r="J110" s="139">
        <v>3.4886803458194834E-3</v>
      </c>
      <c r="K110" s="139">
        <v>0</v>
      </c>
      <c r="L110" s="146">
        <v>9.4594377379152994E-3</v>
      </c>
    </row>
    <row r="111" spans="1:12" x14ac:dyDescent="0.25">
      <c r="A111" s="153"/>
      <c r="B111" s="64" t="s">
        <v>72</v>
      </c>
      <c r="C111" s="139">
        <v>0.21302505667482038</v>
      </c>
      <c r="D111" s="139">
        <v>4.1707403880579197E-2</v>
      </c>
      <c r="E111" s="139">
        <v>4.0836836415447643E-2</v>
      </c>
      <c r="F111" s="139">
        <v>2.2781354922896256E-2</v>
      </c>
      <c r="G111" s="139">
        <v>1.2804200215112789E-2</v>
      </c>
      <c r="H111" s="139">
        <v>1.492243918197454E-2</v>
      </c>
      <c r="I111" s="139">
        <v>2.8418470969807021E-2</v>
      </c>
      <c r="J111" s="139">
        <v>3.0162405095166401E-3</v>
      </c>
      <c r="K111" s="139">
        <v>1.5517060621202474E-3</v>
      </c>
      <c r="L111" s="146">
        <v>8.9571310062858112E-4</v>
      </c>
    </row>
    <row r="112" spans="1:12" ht="15.75" thickBot="1" x14ac:dyDescent="0.3">
      <c r="A112" s="154"/>
      <c r="B112" s="80" t="s">
        <v>449</v>
      </c>
      <c r="C112" s="147">
        <v>0.19975798605478751</v>
      </c>
      <c r="D112" s="147">
        <v>3.7024017935609985E-2</v>
      </c>
      <c r="E112" s="147">
        <v>2.7133722966322538E-2</v>
      </c>
      <c r="F112" s="147">
        <v>1.8884510000615033E-2</v>
      </c>
      <c r="G112" s="147">
        <v>2.5476750723976708E-2</v>
      </c>
      <c r="H112" s="147">
        <v>1.3927536550865179E-2</v>
      </c>
      <c r="I112" s="147">
        <v>2.6587048017433213E-2</v>
      </c>
      <c r="J112" s="147">
        <v>3.659504308970862E-3</v>
      </c>
      <c r="K112" s="147">
        <v>2.9889739554258312E-4</v>
      </c>
      <c r="L112" s="148">
        <v>1.6402787397967189E-3</v>
      </c>
    </row>
    <row r="113" spans="1:12" ht="15.75" customHeight="1" x14ac:dyDescent="0.25">
      <c r="A113" s="74" t="s">
        <v>73</v>
      </c>
      <c r="B113" s="79" t="s">
        <v>74</v>
      </c>
      <c r="C113" s="144">
        <v>0.21060136793084802</v>
      </c>
      <c r="D113" s="144">
        <v>5.9176621419500253E-2</v>
      </c>
      <c r="E113" s="144">
        <v>4.5758837507379149E-2</v>
      </c>
      <c r="F113" s="144">
        <v>3.8366661630207105E-2</v>
      </c>
      <c r="G113" s="144">
        <v>1.9302685492282218E-2</v>
      </c>
      <c r="H113" s="144">
        <v>2.3614978322516085E-2</v>
      </c>
      <c r="I113" s="144">
        <v>2.0376138799816472E-2</v>
      </c>
      <c r="J113" s="144">
        <v>5.0746952202042599E-3</v>
      </c>
      <c r="K113" s="144">
        <v>4.3026795966817624E-3</v>
      </c>
      <c r="L113" s="145">
        <v>3.7564850391441345E-3</v>
      </c>
    </row>
    <row r="114" spans="1:12" x14ac:dyDescent="0.25">
      <c r="A114" s="153"/>
      <c r="B114" s="64" t="s">
        <v>75</v>
      </c>
      <c r="C114" s="139">
        <v>0.2153302358344148</v>
      </c>
      <c r="D114" s="139">
        <v>4.8381814437689366E-2</v>
      </c>
      <c r="E114" s="139">
        <v>4.5505168112358774E-2</v>
      </c>
      <c r="F114" s="139">
        <v>3.3278562144575377E-2</v>
      </c>
      <c r="G114" s="139">
        <v>2.1326641524017007E-2</v>
      </c>
      <c r="H114" s="139">
        <v>1.8539966655373701E-2</v>
      </c>
      <c r="I114" s="139">
        <v>2.0748819539105748E-2</v>
      </c>
      <c r="J114" s="139">
        <v>5.7641803131821155E-3</v>
      </c>
      <c r="K114" s="139">
        <v>3.0964401950837679E-3</v>
      </c>
      <c r="L114" s="146">
        <v>2.9961023433516462E-3</v>
      </c>
    </row>
    <row r="115" spans="1:12" x14ac:dyDescent="0.25">
      <c r="A115" s="153"/>
      <c r="B115" s="64" t="s">
        <v>76</v>
      </c>
      <c r="C115" s="139">
        <v>0.17755738373533636</v>
      </c>
      <c r="D115" s="139">
        <v>4.7820010766209294E-2</v>
      </c>
      <c r="E115" s="139">
        <v>3.924318181946506E-2</v>
      </c>
      <c r="F115" s="139">
        <v>2.788986769743431E-2</v>
      </c>
      <c r="G115" s="139">
        <v>2.1042230265611091E-2</v>
      </c>
      <c r="H115" s="139">
        <v>1.6363617546903197E-2</v>
      </c>
      <c r="I115" s="139">
        <v>1.3882667644158925E-2</v>
      </c>
      <c r="J115" s="139">
        <v>1.2629392364369887E-3</v>
      </c>
      <c r="K115" s="139">
        <v>1.9818610273565429E-3</v>
      </c>
      <c r="L115" s="146">
        <v>2.2416238708381051E-3</v>
      </c>
    </row>
    <row r="116" spans="1:12" ht="15.75" thickBot="1" x14ac:dyDescent="0.3">
      <c r="A116" s="154"/>
      <c r="B116" s="80" t="s">
        <v>77</v>
      </c>
      <c r="C116" s="147">
        <v>0.18693498731383398</v>
      </c>
      <c r="D116" s="147">
        <v>3.6550718112013561E-2</v>
      </c>
      <c r="E116" s="147">
        <v>3.5735805920150458E-2</v>
      </c>
      <c r="F116" s="147">
        <v>1.8543869992661548E-2</v>
      </c>
      <c r="G116" s="147">
        <v>2.0539019343775312E-2</v>
      </c>
      <c r="H116" s="147">
        <v>1.40971671096955E-2</v>
      </c>
      <c r="I116" s="147">
        <v>1.6916168993995721E-2</v>
      </c>
      <c r="J116" s="147">
        <v>3.336116967606047E-3</v>
      </c>
      <c r="K116" s="147">
        <v>1.1050180014655808E-3</v>
      </c>
      <c r="L116" s="148">
        <v>1.0086415927065414E-3</v>
      </c>
    </row>
    <row r="117" spans="1:12" x14ac:dyDescent="0.25">
      <c r="A117" s="74" t="s">
        <v>83</v>
      </c>
      <c r="B117" s="79" t="s">
        <v>84</v>
      </c>
      <c r="C117" s="144">
        <v>0.25029062525709306</v>
      </c>
      <c r="D117" s="144">
        <v>5.0053013028947865E-2</v>
      </c>
      <c r="E117" s="144">
        <v>4.2243434258100239E-2</v>
      </c>
      <c r="F117" s="144">
        <v>3.7525369633329218E-2</v>
      </c>
      <c r="G117" s="144">
        <v>1.3022385688840168E-2</v>
      </c>
      <c r="H117" s="144">
        <v>1.5043152433216382E-2</v>
      </c>
      <c r="I117" s="144">
        <v>3.9959706420221341E-2</v>
      </c>
      <c r="J117" s="144">
        <v>4.1356751863343543E-3</v>
      </c>
      <c r="K117" s="144">
        <v>3.0091113171135005E-3</v>
      </c>
      <c r="L117" s="145">
        <v>4.8300373656842933E-3</v>
      </c>
    </row>
    <row r="118" spans="1:12" x14ac:dyDescent="0.25">
      <c r="A118" s="153"/>
      <c r="B118" s="64" t="s">
        <v>85</v>
      </c>
      <c r="C118" s="139">
        <v>0.17145887423519882</v>
      </c>
      <c r="D118" s="139">
        <v>5.1457730484220698E-2</v>
      </c>
      <c r="E118" s="139">
        <v>4.2362019467015961E-2</v>
      </c>
      <c r="F118" s="139">
        <v>2.6262511467982388E-2</v>
      </c>
      <c r="G118" s="139">
        <v>2.1289221317244634E-2</v>
      </c>
      <c r="H118" s="139">
        <v>1.5878737430553427E-2</v>
      </c>
      <c r="I118" s="139">
        <v>1.9663833587887369E-2</v>
      </c>
      <c r="J118" s="139">
        <v>4.2333624167414262E-3</v>
      </c>
      <c r="K118" s="139">
        <v>2.0193430283151764E-3</v>
      </c>
      <c r="L118" s="146">
        <v>2.0356130689081716E-3</v>
      </c>
    </row>
    <row r="119" spans="1:12" x14ac:dyDescent="0.25">
      <c r="A119" s="153"/>
      <c r="B119" s="64" t="s">
        <v>86</v>
      </c>
      <c r="C119" s="139">
        <v>0.22298682702134767</v>
      </c>
      <c r="D119" s="139">
        <v>5.4166795202036211E-2</v>
      </c>
      <c r="E119" s="139">
        <v>5.3875227458668309E-2</v>
      </c>
      <c r="F119" s="139">
        <v>3.9481969980597949E-2</v>
      </c>
      <c r="G119" s="139">
        <v>1.5478360682039253E-2</v>
      </c>
      <c r="H119" s="139">
        <v>2.4649758448418442E-2</v>
      </c>
      <c r="I119" s="139">
        <v>1.4727693869941454E-2</v>
      </c>
      <c r="J119" s="139">
        <v>5.923113780543378E-3</v>
      </c>
      <c r="K119" s="139">
        <v>2.5084137117634756E-3</v>
      </c>
      <c r="L119" s="146">
        <v>4.0461311015647251E-3</v>
      </c>
    </row>
    <row r="120" spans="1:12" ht="15.75" thickBot="1" x14ac:dyDescent="0.3">
      <c r="A120" s="154"/>
      <c r="B120" s="80" t="s">
        <v>87</v>
      </c>
      <c r="C120" s="147">
        <v>0.17807331483210342</v>
      </c>
      <c r="D120" s="147">
        <v>4.2937738317190242E-2</v>
      </c>
      <c r="E120" s="147">
        <v>3.2601069510670724E-2</v>
      </c>
      <c r="F120" s="147">
        <v>2.3161798566848187E-2</v>
      </c>
      <c r="G120" s="147">
        <v>2.7431480991224819E-2</v>
      </c>
      <c r="H120" s="147">
        <v>1.7187718797309542E-2</v>
      </c>
      <c r="I120" s="147">
        <v>1.137773618426683E-2</v>
      </c>
      <c r="J120" s="147">
        <v>2.5928351193821842E-3</v>
      </c>
      <c r="K120" s="147">
        <v>3.519777085227042E-3</v>
      </c>
      <c r="L120" s="148">
        <v>9.6040927367499387E-4</v>
      </c>
    </row>
    <row r="121" spans="1:12" ht="24" customHeight="1" x14ac:dyDescent="0.25">
      <c r="A121" s="74" t="s">
        <v>88</v>
      </c>
      <c r="B121" s="79" t="s">
        <v>7</v>
      </c>
      <c r="C121" s="144">
        <v>0.19520887594743408</v>
      </c>
      <c r="D121" s="144">
        <v>5.6392209296067412E-2</v>
      </c>
      <c r="E121" s="144">
        <v>4.8333580257147589E-2</v>
      </c>
      <c r="F121" s="144">
        <v>3.2651309152127023E-2</v>
      </c>
      <c r="G121" s="144">
        <v>2.0995423482318629E-2</v>
      </c>
      <c r="H121" s="144">
        <v>1.9485185415976342E-2</v>
      </c>
      <c r="I121" s="144">
        <v>1.3141713344427285E-2</v>
      </c>
      <c r="J121" s="144">
        <v>4.3310866284991265E-3</v>
      </c>
      <c r="K121" s="144">
        <v>3.1381910223388871E-3</v>
      </c>
      <c r="L121" s="145">
        <v>2.8529379580471545E-3</v>
      </c>
    </row>
    <row r="122" spans="1:12" ht="15.75" thickBot="1" x14ac:dyDescent="0.3">
      <c r="A122" s="154"/>
      <c r="B122" s="80" t="s">
        <v>6</v>
      </c>
      <c r="C122" s="147">
        <v>0.2273034976267149</v>
      </c>
      <c r="D122" s="147">
        <v>1.0890500032322536E-2</v>
      </c>
      <c r="E122" s="147">
        <v>1.0653418010258533E-2</v>
      </c>
      <c r="F122" s="147">
        <v>2.0360864912573481E-2</v>
      </c>
      <c r="G122" s="147">
        <v>1.7857127041463555E-2</v>
      </c>
      <c r="H122" s="147">
        <v>1.4705130336476852E-2</v>
      </c>
      <c r="I122" s="147">
        <v>4.6236427430843455E-2</v>
      </c>
      <c r="J122" s="147">
        <v>3.1352129052659894E-3</v>
      </c>
      <c r="K122" s="147">
        <v>1.1801548185161944E-3</v>
      </c>
      <c r="L122" s="148">
        <v>1.6654231380252911E-3</v>
      </c>
    </row>
    <row r="123" spans="1:12" ht="15.75" customHeight="1" x14ac:dyDescent="0.25">
      <c r="A123" s="74" t="s">
        <v>89</v>
      </c>
      <c r="B123" s="79" t="s">
        <v>7</v>
      </c>
      <c r="C123" s="144">
        <v>9.3433425028373152E-2</v>
      </c>
      <c r="D123" s="144">
        <v>3.0140864866420553E-2</v>
      </c>
      <c r="E123" s="144">
        <v>2.1800899742392021E-2</v>
      </c>
      <c r="F123" s="144">
        <v>1.4428822009198049E-2</v>
      </c>
      <c r="G123" s="144">
        <v>1.1737134229811999E-2</v>
      </c>
      <c r="H123" s="144">
        <v>7.4515705870275683E-3</v>
      </c>
      <c r="I123" s="144">
        <v>7.2433205982740268E-3</v>
      </c>
      <c r="J123" s="144">
        <v>2.9696900685788155E-3</v>
      </c>
      <c r="K123" s="144">
        <v>5.4805709806979189E-4</v>
      </c>
      <c r="L123" s="145">
        <v>1.2806053765358791E-3</v>
      </c>
    </row>
    <row r="124" spans="1:12" ht="15.75" thickBot="1" x14ac:dyDescent="0.3">
      <c r="A124" s="154"/>
      <c r="B124" s="80" t="s">
        <v>6</v>
      </c>
      <c r="C124" s="147">
        <v>0.32930267836841393</v>
      </c>
      <c r="D124" s="147">
        <v>7.1952196129335691E-2</v>
      </c>
      <c r="E124" s="147">
        <v>6.7000113926570556E-2</v>
      </c>
      <c r="F124" s="147">
        <v>5.0278829809691623E-2</v>
      </c>
      <c r="G124" s="147">
        <v>3.1050367260788775E-2</v>
      </c>
      <c r="H124" s="147">
        <v>3.2306250641784238E-2</v>
      </c>
      <c r="I124" s="147">
        <v>3.196393776382591E-2</v>
      </c>
      <c r="J124" s="147">
        <v>5.5497979449199378E-3</v>
      </c>
      <c r="K124" s="147">
        <v>5.5690768594975886E-3</v>
      </c>
      <c r="L124" s="148">
        <v>4.3289903877343485E-3</v>
      </c>
    </row>
    <row r="125" spans="1:12" ht="15.75" customHeight="1" x14ac:dyDescent="0.25">
      <c r="A125" s="74" t="s">
        <v>90</v>
      </c>
      <c r="B125" s="79" t="s">
        <v>91</v>
      </c>
      <c r="C125" s="144">
        <v>0.22298682702134767</v>
      </c>
      <c r="D125" s="144">
        <v>5.4166795202036211E-2</v>
      </c>
      <c r="E125" s="144">
        <v>5.3875227458668309E-2</v>
      </c>
      <c r="F125" s="144">
        <v>3.9481969980597949E-2</v>
      </c>
      <c r="G125" s="144">
        <v>1.5478360682039253E-2</v>
      </c>
      <c r="H125" s="144">
        <v>2.4649758448418442E-2</v>
      </c>
      <c r="I125" s="144">
        <v>1.4727693869941454E-2</v>
      </c>
      <c r="J125" s="144">
        <v>5.923113780543378E-3</v>
      </c>
      <c r="K125" s="144">
        <v>2.5084137117634756E-3</v>
      </c>
      <c r="L125" s="145">
        <v>4.0461311015647251E-3</v>
      </c>
    </row>
    <row r="126" spans="1:12" ht="15.75" thickBot="1" x14ac:dyDescent="0.3">
      <c r="A126" s="154"/>
      <c r="B126" s="80" t="s">
        <v>92</v>
      </c>
      <c r="C126" s="147">
        <v>0.19125664294955846</v>
      </c>
      <c r="D126" s="147">
        <v>4.7054995565259355E-2</v>
      </c>
      <c r="E126" s="147">
        <v>3.7632106301689026E-2</v>
      </c>
      <c r="F126" s="147">
        <v>2.7140955417703918E-2</v>
      </c>
      <c r="G126" s="147">
        <v>2.2508098527317871E-2</v>
      </c>
      <c r="H126" s="147">
        <v>1.6333632429923473E-2</v>
      </c>
      <c r="I126" s="147">
        <v>1.9946059443029785E-2</v>
      </c>
      <c r="J126" s="147">
        <v>3.4220207916151797E-3</v>
      </c>
      <c r="K126" s="147">
        <v>2.9511151557118334E-3</v>
      </c>
      <c r="L126" s="148">
        <v>2.1061213622771222E-3</v>
      </c>
    </row>
    <row r="127" spans="1:12" ht="15.75" customHeight="1" x14ac:dyDescent="0.25">
      <c r="A127" s="74" t="s">
        <v>99</v>
      </c>
      <c r="B127" s="79" t="s">
        <v>94</v>
      </c>
      <c r="C127" s="144">
        <v>0.19560876697579124</v>
      </c>
      <c r="D127" s="144">
        <v>3.9139210621125367E-2</v>
      </c>
      <c r="E127" s="144">
        <v>3.2524025284864505E-2</v>
      </c>
      <c r="F127" s="144">
        <v>2.3911491266158675E-2</v>
      </c>
      <c r="G127" s="144">
        <v>2.7186988275627273E-2</v>
      </c>
      <c r="H127" s="144">
        <v>1.4310876616695997E-2</v>
      </c>
      <c r="I127" s="144">
        <v>1.9150917466474827E-2</v>
      </c>
      <c r="J127" s="144">
        <v>2.6630345584182273E-3</v>
      </c>
      <c r="K127" s="144">
        <v>1.8626944540272444E-3</v>
      </c>
      <c r="L127" s="145">
        <v>2.9892696218085672E-4</v>
      </c>
    </row>
    <row r="128" spans="1:12" x14ac:dyDescent="0.25">
      <c r="A128" s="153"/>
      <c r="B128" s="64" t="s">
        <v>95</v>
      </c>
      <c r="C128" s="139">
        <v>0.19434254854172189</v>
      </c>
      <c r="D128" s="139">
        <v>5.000413871905162E-2</v>
      </c>
      <c r="E128" s="139">
        <v>3.5977127140541958E-2</v>
      </c>
      <c r="F128" s="139">
        <v>2.8576992385784067E-2</v>
      </c>
      <c r="G128" s="139">
        <v>2.2217143534990207E-2</v>
      </c>
      <c r="H128" s="139">
        <v>1.8374388762457495E-2</v>
      </c>
      <c r="I128" s="139">
        <v>1.7396193837483372E-2</v>
      </c>
      <c r="J128" s="139">
        <v>3.5086416450451391E-3</v>
      </c>
      <c r="K128" s="139">
        <v>4.3110897516057201E-3</v>
      </c>
      <c r="L128" s="146">
        <v>1.567866739843803E-3</v>
      </c>
    </row>
    <row r="129" spans="1:12" x14ac:dyDescent="0.25">
      <c r="A129" s="153"/>
      <c r="B129" s="64" t="s">
        <v>96</v>
      </c>
      <c r="C129" s="139">
        <v>0.19811149060142583</v>
      </c>
      <c r="D129" s="139">
        <v>5.2875208166219545E-2</v>
      </c>
      <c r="E129" s="139">
        <v>5.0729712520983114E-2</v>
      </c>
      <c r="F129" s="139">
        <v>3.4241882748283076E-2</v>
      </c>
      <c r="G129" s="139">
        <v>1.9036136402599203E-2</v>
      </c>
      <c r="H129" s="139">
        <v>1.970172226425599E-2</v>
      </c>
      <c r="I129" s="139">
        <v>1.6250088914671147E-2</v>
      </c>
      <c r="J129" s="139">
        <v>7.912549447455116E-3</v>
      </c>
      <c r="K129" s="139">
        <v>1.848348403991832E-3</v>
      </c>
      <c r="L129" s="146">
        <v>3.1995362332864195E-3</v>
      </c>
    </row>
    <row r="130" spans="1:12" x14ac:dyDescent="0.25">
      <c r="A130" s="153"/>
      <c r="B130" s="64" t="s">
        <v>97</v>
      </c>
      <c r="C130" s="139">
        <v>0.21248089804050399</v>
      </c>
      <c r="D130" s="139">
        <v>4.7997925912716809E-2</v>
      </c>
      <c r="E130" s="139">
        <v>5.1557720591274912E-2</v>
      </c>
      <c r="F130" s="139">
        <v>3.6624305810081074E-2</v>
      </c>
      <c r="G130" s="139">
        <v>1.7486077067870094E-2</v>
      </c>
      <c r="H130" s="139">
        <v>2.1054687836081908E-2</v>
      </c>
      <c r="I130" s="139">
        <v>1.7794097978863256E-2</v>
      </c>
      <c r="J130" s="139">
        <v>3.7102105229213653E-3</v>
      </c>
      <c r="K130" s="139">
        <v>2.2384595333432111E-3</v>
      </c>
      <c r="L130" s="146">
        <v>6.5896411552012913E-3</v>
      </c>
    </row>
    <row r="131" spans="1:12" ht="15.75" thickBot="1" x14ac:dyDescent="0.3">
      <c r="A131" s="154"/>
      <c r="B131" s="80" t="s">
        <v>98</v>
      </c>
      <c r="C131" s="147">
        <v>0.21523986175325668</v>
      </c>
      <c r="D131" s="147">
        <v>5.8299610067395653E-2</v>
      </c>
      <c r="E131" s="147">
        <v>5.0548133823004646E-2</v>
      </c>
      <c r="F131" s="147">
        <v>3.2592693469121047E-2</v>
      </c>
      <c r="G131" s="147">
        <v>9.5838274857401491E-3</v>
      </c>
      <c r="H131" s="147">
        <v>2.1667481191685534E-2</v>
      </c>
      <c r="I131" s="147">
        <v>2.7884919822623339E-2</v>
      </c>
      <c r="J131" s="147">
        <v>2.2939115241795236E-3</v>
      </c>
      <c r="K131" s="147">
        <v>1.6046026721046316E-3</v>
      </c>
      <c r="L131" s="148">
        <v>2.5869190837674795E-3</v>
      </c>
    </row>
    <row r="132" spans="1:12" ht="15.75" customHeight="1" x14ac:dyDescent="0.25">
      <c r="A132" s="74" t="s">
        <v>100</v>
      </c>
      <c r="B132" s="79" t="s">
        <v>101</v>
      </c>
      <c r="C132" s="144">
        <v>0.19079320837768968</v>
      </c>
      <c r="D132" s="144">
        <v>5.2029205201276636E-2</v>
      </c>
      <c r="E132" s="144">
        <v>5.0342460423116124E-2</v>
      </c>
      <c r="F132" s="144">
        <v>3.3984778594824488E-2</v>
      </c>
      <c r="G132" s="144">
        <v>1.6310390358967343E-2</v>
      </c>
      <c r="H132" s="144">
        <v>2.0194740309861067E-2</v>
      </c>
      <c r="I132" s="144">
        <v>1.6151885356283452E-2</v>
      </c>
      <c r="J132" s="144">
        <v>4.6526498518141913E-3</v>
      </c>
      <c r="K132" s="144">
        <v>2.9068104168197195E-3</v>
      </c>
      <c r="L132" s="145">
        <v>3.830816264766309E-3</v>
      </c>
    </row>
    <row r="133" spans="1:12" x14ac:dyDescent="0.25">
      <c r="A133" s="153"/>
      <c r="B133" s="64" t="s">
        <v>102</v>
      </c>
      <c r="C133" s="139">
        <v>0.19357360105801086</v>
      </c>
      <c r="D133" s="139">
        <v>5.0162564254297728E-2</v>
      </c>
      <c r="E133" s="139">
        <v>3.7618497750310141E-2</v>
      </c>
      <c r="F133" s="139">
        <v>3.0041730351402243E-2</v>
      </c>
      <c r="G133" s="139">
        <v>2.6529634303019065E-2</v>
      </c>
      <c r="H133" s="139">
        <v>2.0126041733124649E-2</v>
      </c>
      <c r="I133" s="139">
        <v>1.4846883231907679E-2</v>
      </c>
      <c r="J133" s="139">
        <v>2.9698269186998454E-3</v>
      </c>
      <c r="K133" s="139">
        <v>4.0347432881682917E-3</v>
      </c>
      <c r="L133" s="146">
        <v>1.7949123246490822E-3</v>
      </c>
    </row>
    <row r="134" spans="1:12" x14ac:dyDescent="0.25">
      <c r="A134" s="153"/>
      <c r="B134" s="64" t="s">
        <v>103</v>
      </c>
      <c r="C134" s="139">
        <v>0.18754977932649264</v>
      </c>
      <c r="D134" s="139">
        <v>3.7085042065513087E-2</v>
      </c>
      <c r="E134" s="139">
        <v>2.940381994608475E-2</v>
      </c>
      <c r="F134" s="139">
        <v>1.8639814846716049E-2</v>
      </c>
      <c r="G134" s="139">
        <v>1.7519657456349667E-2</v>
      </c>
      <c r="H134" s="139">
        <v>9.5961942715612585E-3</v>
      </c>
      <c r="I134" s="139">
        <v>2.3136873111309193E-2</v>
      </c>
      <c r="J134" s="139">
        <v>4.3413050881423235E-3</v>
      </c>
      <c r="K134" s="139">
        <v>9.7600995090440959E-4</v>
      </c>
      <c r="L134" s="146">
        <v>2.4994788427413466E-3</v>
      </c>
    </row>
    <row r="135" spans="1:12" x14ac:dyDescent="0.25">
      <c r="A135" s="153"/>
      <c r="B135" s="64" t="s">
        <v>104</v>
      </c>
      <c r="C135" s="139">
        <v>0.25264982201165953</v>
      </c>
      <c r="D135" s="139">
        <v>4.8252859790747005E-2</v>
      </c>
      <c r="E135" s="139">
        <v>4.3097616152292968E-2</v>
      </c>
      <c r="F135" s="139">
        <v>3.2316251897445317E-2</v>
      </c>
      <c r="G135" s="139">
        <v>1.9399458591797664E-2</v>
      </c>
      <c r="H135" s="139">
        <v>1.9874011956952358E-2</v>
      </c>
      <c r="I135" s="139">
        <v>2.6665970284896545E-2</v>
      </c>
      <c r="J135" s="139">
        <v>5.1894333462430787E-3</v>
      </c>
      <c r="K135" s="139">
        <v>1.9649139412629478E-3</v>
      </c>
      <c r="L135" s="146">
        <v>1.3385667227874146E-3</v>
      </c>
    </row>
    <row r="136" spans="1:12" ht="15.75" thickBot="1" x14ac:dyDescent="0.3">
      <c r="A136" s="154"/>
      <c r="B136" s="80" t="s">
        <v>47</v>
      </c>
      <c r="C136" s="147">
        <v>0.19431321297723106</v>
      </c>
      <c r="D136" s="147">
        <v>4.9879447825083294E-2</v>
      </c>
      <c r="E136" s="147">
        <v>3.7900923088206528E-2</v>
      </c>
      <c r="F136" s="147">
        <v>3.3056929151287939E-2</v>
      </c>
      <c r="G136" s="147">
        <v>2.332060719252808E-2</v>
      </c>
      <c r="H136" s="147">
        <v>1.5066817251908234E-2</v>
      </c>
      <c r="I136" s="147">
        <v>2.6726570631970797E-2</v>
      </c>
      <c r="J136" s="147">
        <v>4.4572872408575213E-3</v>
      </c>
      <c r="K136" s="147">
        <v>5.0709275788949932E-4</v>
      </c>
      <c r="L136" s="148">
        <v>3.9197281506546354E-3</v>
      </c>
    </row>
    <row r="137" spans="1:12" ht="24.75" customHeight="1" x14ac:dyDescent="0.25">
      <c r="A137" s="74" t="s">
        <v>105</v>
      </c>
      <c r="B137" s="79" t="s">
        <v>12</v>
      </c>
      <c r="C137" s="144">
        <v>0.1957880353565371</v>
      </c>
      <c r="D137" s="144">
        <v>4.6617208640053455E-2</v>
      </c>
      <c r="E137" s="144">
        <v>3.5449954549268616E-2</v>
      </c>
      <c r="F137" s="144">
        <v>3.1514605906948871E-2</v>
      </c>
      <c r="G137" s="144">
        <v>3.353917195532588E-2</v>
      </c>
      <c r="H137" s="144">
        <v>2.2072334425164906E-2</v>
      </c>
      <c r="I137" s="144">
        <v>2.5723467819168837E-2</v>
      </c>
      <c r="J137" s="144">
        <v>4.7031358662108754E-3</v>
      </c>
      <c r="K137" s="144">
        <v>1.7913745728995155E-3</v>
      </c>
      <c r="L137" s="145">
        <v>1.8261083143825936E-3</v>
      </c>
    </row>
    <row r="138" spans="1:12" x14ac:dyDescent="0.25">
      <c r="A138" s="153"/>
      <c r="B138" s="64" t="s">
        <v>13</v>
      </c>
      <c r="C138" s="139">
        <v>0.21017930212925731</v>
      </c>
      <c r="D138" s="139">
        <v>6.3970018743231688E-2</v>
      </c>
      <c r="E138" s="139">
        <v>4.6900928824736371E-2</v>
      </c>
      <c r="F138" s="139">
        <v>2.5106707278710082E-2</v>
      </c>
      <c r="G138" s="139">
        <v>1.7673212780917848E-2</v>
      </c>
      <c r="H138" s="139">
        <v>1.2664142490595356E-2</v>
      </c>
      <c r="I138" s="139">
        <v>1.751510084832078E-2</v>
      </c>
      <c r="J138" s="139">
        <v>3.6827285626580869E-3</v>
      </c>
      <c r="K138" s="139">
        <v>3.3118510838031439E-3</v>
      </c>
      <c r="L138" s="146">
        <v>1.8978506535048236E-3</v>
      </c>
    </row>
    <row r="139" spans="1:12" x14ac:dyDescent="0.25">
      <c r="A139" s="153"/>
      <c r="B139" s="64" t="s">
        <v>106</v>
      </c>
      <c r="C139" s="139">
        <v>0.17753381378718613</v>
      </c>
      <c r="D139" s="139">
        <v>5.2482539804385456E-2</v>
      </c>
      <c r="E139" s="139">
        <v>4.2563952183334433E-2</v>
      </c>
      <c r="F139" s="139">
        <v>3.2045129714791058E-2</v>
      </c>
      <c r="G139" s="139">
        <v>2.0591930764775952E-2</v>
      </c>
      <c r="H139" s="139">
        <v>1.6966041032811623E-2</v>
      </c>
      <c r="I139" s="139">
        <v>1.4037623320029915E-2</v>
      </c>
      <c r="J139" s="139">
        <v>7.1814428310052712E-3</v>
      </c>
      <c r="K139" s="139">
        <v>2.454088721247335E-3</v>
      </c>
      <c r="L139" s="146">
        <v>5.850390365321788E-3</v>
      </c>
    </row>
    <row r="140" spans="1:12" x14ac:dyDescent="0.25">
      <c r="A140" s="153"/>
      <c r="B140" s="64" t="s">
        <v>107</v>
      </c>
      <c r="C140" s="139">
        <v>0.19123590660926529</v>
      </c>
      <c r="D140" s="139">
        <v>5.023906745492953E-2</v>
      </c>
      <c r="E140" s="139">
        <v>5.1975225650513886E-2</v>
      </c>
      <c r="F140" s="139">
        <v>4.1959351903066551E-2</v>
      </c>
      <c r="G140" s="139">
        <v>2.0499356644297521E-2</v>
      </c>
      <c r="H140" s="139">
        <v>2.7483652036432923E-2</v>
      </c>
      <c r="I140" s="139">
        <v>9.8977144500900054E-3</v>
      </c>
      <c r="J140" s="139">
        <v>2.8206291791250389E-3</v>
      </c>
      <c r="K140" s="139">
        <v>4.1107067469645731E-3</v>
      </c>
      <c r="L140" s="146">
        <v>1.520493101648965E-3</v>
      </c>
    </row>
    <row r="141" spans="1:12" x14ac:dyDescent="0.25">
      <c r="A141" s="153"/>
      <c r="B141" s="64" t="s">
        <v>108</v>
      </c>
      <c r="C141" s="139">
        <v>0.20425816710141617</v>
      </c>
      <c r="D141" s="139">
        <v>5.8339300348984498E-2</v>
      </c>
      <c r="E141" s="139">
        <v>4.6054871323746166E-2</v>
      </c>
      <c r="F141" s="139">
        <v>3.3860346551564988E-2</v>
      </c>
      <c r="G141" s="139">
        <v>2.5016751930227704E-2</v>
      </c>
      <c r="H141" s="139">
        <v>2.3923174565532366E-2</v>
      </c>
      <c r="I141" s="139">
        <v>1.5637987530226209E-2</v>
      </c>
      <c r="J141" s="139">
        <v>7.8281763190979836E-4</v>
      </c>
      <c r="K141" s="139">
        <v>2.9044642030136179E-3</v>
      </c>
      <c r="L141" s="146">
        <v>2.1741801620380184E-3</v>
      </c>
    </row>
    <row r="142" spans="1:12" x14ac:dyDescent="0.25">
      <c r="A142" s="153"/>
      <c r="B142" s="64" t="s">
        <v>15</v>
      </c>
      <c r="C142" s="139">
        <v>0.1795972248032654</v>
      </c>
      <c r="D142" s="139">
        <v>3.9463811689397638E-2</v>
      </c>
      <c r="E142" s="139">
        <v>4.6302234063982199E-2</v>
      </c>
      <c r="F142" s="139">
        <v>2.8802705044650916E-2</v>
      </c>
      <c r="G142" s="139">
        <v>1.9998949740452864E-2</v>
      </c>
      <c r="H142" s="139">
        <v>1.6932151100063863E-2</v>
      </c>
      <c r="I142" s="139">
        <v>1.6760800835586284E-2</v>
      </c>
      <c r="J142" s="139">
        <v>4.6049142313010745E-3</v>
      </c>
      <c r="K142" s="139">
        <v>3.1071588397211364E-3</v>
      </c>
      <c r="L142" s="146">
        <v>6.4132956396610315E-4</v>
      </c>
    </row>
    <row r="143" spans="1:12" x14ac:dyDescent="0.25">
      <c r="A143" s="153"/>
      <c r="B143" s="64" t="s">
        <v>109</v>
      </c>
      <c r="C143" s="139">
        <v>0.17722424460649505</v>
      </c>
      <c r="D143" s="139">
        <v>3.916866318830986E-2</v>
      </c>
      <c r="E143" s="139">
        <v>3.4256052445058333E-2</v>
      </c>
      <c r="F143" s="139">
        <v>2.955859207344071E-2</v>
      </c>
      <c r="G143" s="139">
        <v>1.7272928170673225E-2</v>
      </c>
      <c r="H143" s="139">
        <v>1.8876056246117816E-2</v>
      </c>
      <c r="I143" s="139">
        <v>1.288265827965877E-2</v>
      </c>
      <c r="J143" s="139">
        <v>4.8003634662686203E-3</v>
      </c>
      <c r="K143" s="139">
        <v>2.1617883322920957E-3</v>
      </c>
      <c r="L143" s="146">
        <v>1.0468304287630423E-3</v>
      </c>
    </row>
    <row r="144" spans="1:12" x14ac:dyDescent="0.25">
      <c r="A144" s="153"/>
      <c r="B144" s="64" t="s">
        <v>11</v>
      </c>
      <c r="C144" s="139">
        <v>0.33465451858209205</v>
      </c>
      <c r="D144" s="139">
        <v>4.154569662422844E-2</v>
      </c>
      <c r="E144" s="139">
        <v>4.118978500298269E-2</v>
      </c>
      <c r="F144" s="139">
        <v>3.0304032998263886E-2</v>
      </c>
      <c r="G144" s="139">
        <v>1.2630290664341489E-2</v>
      </c>
      <c r="H144" s="139">
        <v>2.4463132568390809E-2</v>
      </c>
      <c r="I144" s="139">
        <v>5.2255912150226035E-2</v>
      </c>
      <c r="J144" s="139">
        <v>3.534513655120117E-3</v>
      </c>
      <c r="K144" s="139">
        <v>1.7758450432160415E-3</v>
      </c>
      <c r="L144" s="146">
        <v>4.4280731410141685E-3</v>
      </c>
    </row>
    <row r="145" spans="1:12" ht="15.75" thickBot="1" x14ac:dyDescent="0.3">
      <c r="A145" s="154"/>
      <c r="B145" s="80" t="s">
        <v>14</v>
      </c>
      <c r="C145" s="147">
        <v>0.17960298818279316</v>
      </c>
      <c r="D145" s="147">
        <v>5.1198199144523157E-2</v>
      </c>
      <c r="E145" s="147">
        <v>3.6534879384255051E-2</v>
      </c>
      <c r="F145" s="147">
        <v>2.7610489133395651E-2</v>
      </c>
      <c r="G145" s="147">
        <v>2.1382076567176205E-2</v>
      </c>
      <c r="H145" s="147">
        <v>1.3138693227720486E-2</v>
      </c>
      <c r="I145" s="147">
        <v>1.3815982153553988E-2</v>
      </c>
      <c r="J145" s="147">
        <v>4.3176945854511879E-3</v>
      </c>
      <c r="K145" s="147">
        <v>3.1082931278890369E-3</v>
      </c>
      <c r="L145" s="148">
        <v>4.5706993769419179E-3</v>
      </c>
    </row>
    <row r="146" spans="1:12" ht="21" customHeight="1" x14ac:dyDescent="0.25">
      <c r="A146" s="74" t="s">
        <v>450</v>
      </c>
      <c r="B146" s="79" t="s">
        <v>6</v>
      </c>
      <c r="C146" s="144">
        <v>0.16005110535489259</v>
      </c>
      <c r="D146" s="144">
        <v>2.7489672480054583E-2</v>
      </c>
      <c r="E146" s="144">
        <v>1.7971419950228874E-2</v>
      </c>
      <c r="F146" s="144">
        <v>1.4816863770800052E-2</v>
      </c>
      <c r="G146" s="144">
        <v>1.9874087009834042E-2</v>
      </c>
      <c r="H146" s="144">
        <v>1.2284178585809585E-2</v>
      </c>
      <c r="I146" s="144">
        <v>1.3415712060472486E-2</v>
      </c>
      <c r="J146" s="144">
        <v>2.7276832076441964E-3</v>
      </c>
      <c r="K146" s="144">
        <v>8.6083779833137587E-4</v>
      </c>
      <c r="L146" s="145">
        <v>5.9074239012088644E-4</v>
      </c>
    </row>
    <row r="147" spans="1:12" ht="15.75" thickBot="1" x14ac:dyDescent="0.3">
      <c r="A147" s="154"/>
      <c r="B147" s="80" t="s">
        <v>7</v>
      </c>
      <c r="C147" s="147">
        <v>0.20712761101628188</v>
      </c>
      <c r="D147" s="147">
        <v>5.2724174827585867E-2</v>
      </c>
      <c r="E147" s="147">
        <v>4.6375950716442245E-2</v>
      </c>
      <c r="F147" s="147">
        <v>3.3345186342248673E-2</v>
      </c>
      <c r="G147" s="147">
        <v>2.0595921920019088E-2</v>
      </c>
      <c r="H147" s="147">
        <v>1.9799530223489206E-2</v>
      </c>
      <c r="I147" s="147">
        <v>1.929521251778028E-2</v>
      </c>
      <c r="J147" s="147">
        <v>4.3764409874768933E-3</v>
      </c>
      <c r="K147" s="147">
        <v>3.1539962041947024E-3</v>
      </c>
      <c r="L147" s="148">
        <v>3.0105360429934658E-3</v>
      </c>
    </row>
  </sheetData>
  <sortState columnSort="1" ref="C1:L283">
    <sortCondition descending="1" ref="C2:L2"/>
  </sortState>
  <mergeCells count="3">
    <mergeCell ref="A7:A26"/>
    <mergeCell ref="A27:A41"/>
    <mergeCell ref="A78:A91"/>
  </mergeCells>
  <conditionalFormatting sqref="C3:C147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3:D147">
    <cfRule type="colorScale" priority="1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E3:E147">
    <cfRule type="colorScale" priority="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3:F147">
    <cfRule type="colorScale" priority="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3:G147">
    <cfRule type="colorScale" priority="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H3:H147">
    <cfRule type="colorScale" priority="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3:I147">
    <cfRule type="colorScale" priority="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3:J147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K3:K147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L3:L147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7"/>
  <sheetViews>
    <sheetView topLeftCell="B1" zoomScale="80" zoomScaleNormal="80" workbookViewId="0">
      <selection activeCell="C156" sqref="C156:C157"/>
    </sheetView>
  </sheetViews>
  <sheetFormatPr defaultRowHeight="15" x14ac:dyDescent="0.25"/>
  <cols>
    <col min="1" max="1" width="32" customWidth="1"/>
    <col min="2" max="2" width="40.140625" style="35" customWidth="1"/>
    <col min="3" max="3" width="13.5703125" style="3" bestFit="1" customWidth="1"/>
    <col min="4" max="4" width="15" style="1" bestFit="1" customWidth="1"/>
    <col min="5" max="5" width="16.140625" customWidth="1"/>
    <col min="6" max="6" width="16.28515625" bestFit="1" customWidth="1"/>
    <col min="7" max="7" width="65.28515625" customWidth="1"/>
    <col min="8" max="8" width="23.7109375" customWidth="1"/>
    <col min="9" max="9" width="18" customWidth="1"/>
  </cols>
  <sheetData>
    <row r="1" spans="1:9" ht="60" x14ac:dyDescent="0.25">
      <c r="A1" s="190" t="s">
        <v>170</v>
      </c>
      <c r="B1" s="191"/>
      <c r="C1" s="31" t="s">
        <v>111</v>
      </c>
      <c r="D1" s="32" t="s">
        <v>112</v>
      </c>
      <c r="E1" s="33" t="s">
        <v>169</v>
      </c>
      <c r="G1" s="163"/>
    </row>
    <row r="2" spans="1:9" ht="15.75" thickBot="1" x14ac:dyDescent="0.3">
      <c r="A2" s="9"/>
      <c r="B2" s="34" t="s">
        <v>110</v>
      </c>
      <c r="C2" s="10">
        <f>SUM(C3:C6)</f>
        <v>10926037.421104468</v>
      </c>
      <c r="D2" s="11">
        <f>SUM(D3:D6)</f>
        <v>78992180.716315046</v>
      </c>
      <c r="E2" s="12">
        <f>D2/C2</f>
        <v>7.2297190346186868</v>
      </c>
      <c r="F2" s="165"/>
      <c r="G2" s="65" t="s">
        <v>363</v>
      </c>
    </row>
    <row r="3" spans="1:9" ht="24" customHeight="1" x14ac:dyDescent="0.25">
      <c r="A3" s="203" t="s">
        <v>1</v>
      </c>
      <c r="B3" s="16" t="s">
        <v>2</v>
      </c>
      <c r="C3" s="17">
        <v>4370704.6466456559</v>
      </c>
      <c r="D3" s="18">
        <v>26572485.80617664</v>
      </c>
      <c r="E3" s="19">
        <f t="shared" ref="E3:E63" si="0">D3/C3</f>
        <v>6.0796800411965561</v>
      </c>
      <c r="F3" s="1">
        <f>D3/4000</f>
        <v>6643.1214515441598</v>
      </c>
    </row>
    <row r="4" spans="1:9" x14ac:dyDescent="0.25">
      <c r="A4" s="204"/>
      <c r="B4" s="4" t="s">
        <v>3</v>
      </c>
      <c r="C4" s="5">
        <v>740538.77771328902</v>
      </c>
      <c r="D4" s="6">
        <v>15635549.251496142</v>
      </c>
      <c r="E4" s="162">
        <f t="shared" si="0"/>
        <v>21.113748154792354</v>
      </c>
      <c r="F4" s="1">
        <f t="shared" ref="F4:F6" si="1">D4/4000</f>
        <v>3908.8873128740356</v>
      </c>
      <c r="G4" s="122" t="s">
        <v>376</v>
      </c>
      <c r="H4" s="122" t="s">
        <v>364</v>
      </c>
    </row>
    <row r="5" spans="1:9" ht="30" x14ac:dyDescent="0.25">
      <c r="A5" s="204"/>
      <c r="B5" s="4" t="s">
        <v>4</v>
      </c>
      <c r="C5" s="5">
        <v>404316.06048244482</v>
      </c>
      <c r="D5" s="6">
        <v>5674189.1184106655</v>
      </c>
      <c r="E5" s="162">
        <f t="shared" si="0"/>
        <v>14.034043346287095</v>
      </c>
      <c r="F5" s="1">
        <f t="shared" si="1"/>
        <v>1418.5472796026663</v>
      </c>
      <c r="G5" s="63" t="s">
        <v>307</v>
      </c>
      <c r="H5" s="63" t="s">
        <v>319</v>
      </c>
    </row>
    <row r="6" spans="1:9" ht="30.75" thickBot="1" x14ac:dyDescent="0.3">
      <c r="A6" s="205"/>
      <c r="B6" s="21" t="s">
        <v>5</v>
      </c>
      <c r="C6" s="22">
        <v>5410477.9362630788</v>
      </c>
      <c r="D6" s="23">
        <v>31109956.540231597</v>
      </c>
      <c r="E6" s="24">
        <f t="shared" si="0"/>
        <v>5.7499461058182764</v>
      </c>
      <c r="F6" s="1">
        <f t="shared" si="1"/>
        <v>7777.4891350578991</v>
      </c>
      <c r="G6" s="63" t="s">
        <v>303</v>
      </c>
      <c r="H6" s="63" t="s">
        <v>320</v>
      </c>
    </row>
    <row r="7" spans="1:9" x14ac:dyDescent="0.25">
      <c r="A7" s="208" t="s">
        <v>134</v>
      </c>
      <c r="B7" s="16" t="s">
        <v>124</v>
      </c>
      <c r="C7" s="17">
        <v>56054.413034482823</v>
      </c>
      <c r="D7" s="18">
        <v>3622208.5167946368</v>
      </c>
      <c r="E7" s="19">
        <f t="shared" ref="E7:E52" si="2">D7/C7</f>
        <v>64.619506666966146</v>
      </c>
      <c r="G7" s="63" t="s">
        <v>304</v>
      </c>
      <c r="H7" s="63" t="s">
        <v>367</v>
      </c>
    </row>
    <row r="8" spans="1:9" x14ac:dyDescent="0.25">
      <c r="A8" s="209"/>
      <c r="B8" s="4" t="s">
        <v>129</v>
      </c>
      <c r="C8" s="5">
        <v>49748.083989264633</v>
      </c>
      <c r="D8" s="6">
        <v>2297437.6008241093</v>
      </c>
      <c r="E8" s="20">
        <f t="shared" si="2"/>
        <v>46.181428842965772</v>
      </c>
      <c r="G8" s="63" t="s">
        <v>365</v>
      </c>
      <c r="H8" s="63" t="s">
        <v>368</v>
      </c>
    </row>
    <row r="9" spans="1:9" x14ac:dyDescent="0.25">
      <c r="A9" s="209"/>
      <c r="B9" s="4" t="s">
        <v>126</v>
      </c>
      <c r="C9" s="5">
        <v>400320.23592828569</v>
      </c>
      <c r="D9" s="6">
        <v>18319460.493061539</v>
      </c>
      <c r="E9" s="20">
        <f t="shared" si="2"/>
        <v>45.762014629566039</v>
      </c>
      <c r="G9" s="63" t="s">
        <v>366</v>
      </c>
      <c r="H9" s="63" t="s">
        <v>368</v>
      </c>
    </row>
    <row r="10" spans="1:9" x14ac:dyDescent="0.25">
      <c r="A10" s="209"/>
      <c r="B10" s="4" t="s">
        <v>123</v>
      </c>
      <c r="C10" s="5">
        <v>199962.53887144782</v>
      </c>
      <c r="D10" s="6">
        <v>8918984.6120672803</v>
      </c>
      <c r="E10" s="20">
        <f t="shared" si="2"/>
        <v>44.603277505898888</v>
      </c>
    </row>
    <row r="11" spans="1:9" ht="30" x14ac:dyDescent="0.25">
      <c r="A11" s="209"/>
      <c r="B11" s="4" t="s">
        <v>125</v>
      </c>
      <c r="C11" s="5">
        <v>209872.40870760314</v>
      </c>
      <c r="D11" s="6">
        <v>8928157.285639707</v>
      </c>
      <c r="E11" s="20">
        <f t="shared" si="2"/>
        <v>42.540881579524481</v>
      </c>
      <c r="G11" s="122" t="s">
        <v>309</v>
      </c>
      <c r="H11" s="130" t="s">
        <v>369</v>
      </c>
      <c r="I11" s="130" t="s">
        <v>312</v>
      </c>
    </row>
    <row r="12" spans="1:9" x14ac:dyDescent="0.25">
      <c r="A12" s="209"/>
      <c r="B12" s="4" t="s">
        <v>113</v>
      </c>
      <c r="C12" s="5">
        <v>708902.32768266369</v>
      </c>
      <c r="D12" s="6">
        <v>27253118.367803406</v>
      </c>
      <c r="E12" s="20">
        <f t="shared" si="2"/>
        <v>38.444109016952076</v>
      </c>
      <c r="G12" s="128" t="s">
        <v>370</v>
      </c>
      <c r="H12" s="135">
        <v>87</v>
      </c>
      <c r="I12" s="129">
        <v>0.02</v>
      </c>
    </row>
    <row r="13" spans="1:9" x14ac:dyDescent="0.25">
      <c r="A13" s="209"/>
      <c r="B13" s="4" t="s">
        <v>119</v>
      </c>
      <c r="C13" s="5">
        <v>220985.00702658543</v>
      </c>
      <c r="D13" s="6">
        <v>7415981.8511657268</v>
      </c>
      <c r="E13" s="20">
        <f t="shared" si="2"/>
        <v>33.558755641162357</v>
      </c>
      <c r="G13" s="128" t="s">
        <v>371</v>
      </c>
      <c r="H13" s="135">
        <v>60</v>
      </c>
      <c r="I13" s="129">
        <v>0.02</v>
      </c>
    </row>
    <row r="14" spans="1:9" x14ac:dyDescent="0.25">
      <c r="A14" s="209"/>
      <c r="B14" s="4" t="s">
        <v>115</v>
      </c>
      <c r="C14" s="5">
        <v>66314.772630376334</v>
      </c>
      <c r="D14" s="6">
        <v>1673712.891194239</v>
      </c>
      <c r="E14" s="20">
        <f t="shared" si="2"/>
        <v>25.238914721507669</v>
      </c>
      <c r="G14" s="128" t="s">
        <v>372</v>
      </c>
      <c r="H14" s="135">
        <v>59</v>
      </c>
      <c r="I14" s="129">
        <v>0.01</v>
      </c>
    </row>
    <row r="15" spans="1:9" x14ac:dyDescent="0.25">
      <c r="A15" s="209"/>
      <c r="B15" s="4" t="s">
        <v>118</v>
      </c>
      <c r="C15" s="5">
        <v>22560.314330791909</v>
      </c>
      <c r="D15" s="6">
        <v>413820.76670730044</v>
      </c>
      <c r="E15" s="20">
        <f t="shared" si="2"/>
        <v>18.342863518638509</v>
      </c>
      <c r="G15" s="126" t="s">
        <v>375</v>
      </c>
      <c r="H15" s="136">
        <v>5</v>
      </c>
      <c r="I15" s="127">
        <v>0.15</v>
      </c>
    </row>
    <row r="16" spans="1:9" x14ac:dyDescent="0.25">
      <c r="A16" s="209"/>
      <c r="B16" s="4" t="s">
        <v>116</v>
      </c>
      <c r="C16" s="5">
        <v>112404.75345243482</v>
      </c>
      <c r="D16" s="6">
        <v>1855223.839319509</v>
      </c>
      <c r="E16" s="20">
        <f t="shared" si="2"/>
        <v>16.504852173396433</v>
      </c>
      <c r="G16" s="126" t="s">
        <v>374</v>
      </c>
      <c r="H16" s="136">
        <v>2</v>
      </c>
      <c r="I16" s="127">
        <v>0.2</v>
      </c>
    </row>
    <row r="17" spans="1:9" x14ac:dyDescent="0.25">
      <c r="A17" s="209"/>
      <c r="B17" s="4" t="s">
        <v>133</v>
      </c>
      <c r="C17" s="5">
        <v>214128.83632100341</v>
      </c>
      <c r="D17" s="6">
        <v>3281391.4026724719</v>
      </c>
      <c r="E17" s="20">
        <f t="shared" si="2"/>
        <v>15.324378813478882</v>
      </c>
      <c r="G17" s="126" t="s">
        <v>373</v>
      </c>
      <c r="H17" s="136">
        <v>1</v>
      </c>
      <c r="I17" s="127">
        <v>0.3</v>
      </c>
    </row>
    <row r="18" spans="1:9" x14ac:dyDescent="0.25">
      <c r="A18" s="209"/>
      <c r="B18" s="4" t="s">
        <v>132</v>
      </c>
      <c r="C18" s="5">
        <v>178323.40629790805</v>
      </c>
      <c r="D18" s="6">
        <v>2662922.6883376241</v>
      </c>
      <c r="E18" s="20">
        <f t="shared" si="2"/>
        <v>14.933108017737901</v>
      </c>
    </row>
    <row r="19" spans="1:9" x14ac:dyDescent="0.25">
      <c r="A19" s="209"/>
      <c r="B19" s="4" t="s">
        <v>130</v>
      </c>
      <c r="C19" s="5">
        <v>305662.78540854272</v>
      </c>
      <c r="D19" s="6">
        <v>4522837.9385670302</v>
      </c>
      <c r="E19" s="20">
        <f t="shared" si="2"/>
        <v>14.796822362663143</v>
      </c>
    </row>
    <row r="20" spans="1:9" x14ac:dyDescent="0.25">
      <c r="A20" s="209"/>
      <c r="B20" s="4" t="s">
        <v>114</v>
      </c>
      <c r="C20" s="5">
        <v>41464.771883563524</v>
      </c>
      <c r="D20" s="6">
        <v>587166.5986846576</v>
      </c>
      <c r="E20" s="20">
        <f t="shared" si="2"/>
        <v>14.160613263072314</v>
      </c>
      <c r="G20" s="122" t="s">
        <v>377</v>
      </c>
      <c r="H20" s="122" t="s">
        <v>364</v>
      </c>
    </row>
    <row r="21" spans="1:9" x14ac:dyDescent="0.25">
      <c r="A21" s="209"/>
      <c r="B21" s="4" t="s">
        <v>120</v>
      </c>
      <c r="C21" s="5">
        <v>963142.89547811972</v>
      </c>
      <c r="D21" s="6">
        <v>12494670.06953858</v>
      </c>
      <c r="E21" s="20">
        <f t="shared" si="2"/>
        <v>12.972810294505701</v>
      </c>
      <c r="G21" s="63" t="s">
        <v>404</v>
      </c>
      <c r="H21" s="63" t="s">
        <v>407</v>
      </c>
    </row>
    <row r="22" spans="1:9" ht="30" x14ac:dyDescent="0.25">
      <c r="A22" s="209"/>
      <c r="B22" s="4" t="s">
        <v>131</v>
      </c>
      <c r="C22" s="5">
        <v>284723.353509993</v>
      </c>
      <c r="D22" s="6">
        <v>3349800.8443042515</v>
      </c>
      <c r="E22" s="20">
        <f t="shared" si="2"/>
        <v>11.765107438532199</v>
      </c>
      <c r="G22" s="63" t="s">
        <v>380</v>
      </c>
      <c r="H22" s="63" t="s">
        <v>408</v>
      </c>
    </row>
    <row r="23" spans="1:9" ht="30" x14ac:dyDescent="0.25">
      <c r="A23" s="209"/>
      <c r="B23" s="4" t="s">
        <v>127</v>
      </c>
      <c r="C23" s="5">
        <v>2874004.6873125294</v>
      </c>
      <c r="D23" s="6">
        <v>27994190.158027694</v>
      </c>
      <c r="E23" s="20">
        <f t="shared" si="2"/>
        <v>9.7404817332448239</v>
      </c>
      <c r="G23" s="63" t="s">
        <v>405</v>
      </c>
      <c r="H23" s="63" t="s">
        <v>168</v>
      </c>
    </row>
    <row r="24" spans="1:9" x14ac:dyDescent="0.25">
      <c r="A24" s="209"/>
      <c r="B24" s="4" t="s">
        <v>117</v>
      </c>
      <c r="C24" s="5">
        <v>124442.59902886095</v>
      </c>
      <c r="D24" s="6">
        <v>1134378.7545229027</v>
      </c>
      <c r="E24" s="20">
        <f t="shared" si="2"/>
        <v>9.1156787416487148</v>
      </c>
      <c r="G24" s="63" t="s">
        <v>406</v>
      </c>
      <c r="H24" s="63" t="s">
        <v>74</v>
      </c>
    </row>
    <row r="25" spans="1:9" x14ac:dyDescent="0.25">
      <c r="A25" s="209"/>
      <c r="B25" s="4" t="s">
        <v>121</v>
      </c>
      <c r="C25" s="5">
        <v>226866.61599606276</v>
      </c>
      <c r="D25" s="6">
        <v>1400874.5461546481</v>
      </c>
      <c r="E25" s="20">
        <f t="shared" si="2"/>
        <v>6.1748818353201873</v>
      </c>
      <c r="G25" s="137"/>
      <c r="H25" s="137"/>
    </row>
    <row r="26" spans="1:9" x14ac:dyDescent="0.25">
      <c r="A26" s="209"/>
      <c r="B26" s="4" t="s">
        <v>122</v>
      </c>
      <c r="C26" s="5">
        <v>321054.20151715318</v>
      </c>
      <c r="D26" s="6">
        <v>1413701.7679781069</v>
      </c>
      <c r="E26" s="20">
        <f t="shared" si="2"/>
        <v>4.4033118436002656</v>
      </c>
    </row>
    <row r="27" spans="1:9" ht="30.75" thickBot="1" x14ac:dyDescent="0.3">
      <c r="A27" s="210"/>
      <c r="B27" s="21" t="s">
        <v>128</v>
      </c>
      <c r="C27" s="22">
        <v>5439504.8990607839</v>
      </c>
      <c r="D27" s="23">
        <v>9272040.1238325872</v>
      </c>
      <c r="E27" s="24">
        <f t="shared" si="2"/>
        <v>1.704574275764243</v>
      </c>
      <c r="G27" s="122" t="s">
        <v>309</v>
      </c>
      <c r="H27" s="130" t="s">
        <v>369</v>
      </c>
      <c r="I27" s="130" t="s">
        <v>312</v>
      </c>
    </row>
    <row r="28" spans="1:9" x14ac:dyDescent="0.25">
      <c r="A28" s="211" t="s">
        <v>151</v>
      </c>
      <c r="B28" s="16" t="s">
        <v>149</v>
      </c>
      <c r="C28" s="17">
        <v>378569.69261747511</v>
      </c>
      <c r="D28" s="18">
        <v>8924213.7525505014</v>
      </c>
      <c r="E28" s="19">
        <f t="shared" si="2"/>
        <v>23.5735029152689</v>
      </c>
      <c r="G28" s="128" t="s">
        <v>430</v>
      </c>
      <c r="H28" s="135">
        <v>18</v>
      </c>
      <c r="I28" s="129">
        <v>0.1</v>
      </c>
    </row>
    <row r="29" spans="1:9" x14ac:dyDescent="0.25">
      <c r="A29" s="212"/>
      <c r="B29" s="4" t="s">
        <v>455</v>
      </c>
      <c r="C29" s="5">
        <v>678116.61420585797</v>
      </c>
      <c r="D29" s="6">
        <v>15651761.426107913</v>
      </c>
      <c r="E29" s="20">
        <f t="shared" si="2"/>
        <v>23.081223934378432</v>
      </c>
      <c r="G29" s="128" t="s">
        <v>431</v>
      </c>
      <c r="H29" s="135">
        <v>12</v>
      </c>
      <c r="I29" s="129">
        <v>0.06</v>
      </c>
    </row>
    <row r="30" spans="1:9" x14ac:dyDescent="0.25">
      <c r="A30" s="212"/>
      <c r="B30" s="4" t="s">
        <v>150</v>
      </c>
      <c r="C30" s="5">
        <v>501799.74213553756</v>
      </c>
      <c r="D30" s="6">
        <v>8785474.5210500155</v>
      </c>
      <c r="E30" s="20">
        <f t="shared" si="2"/>
        <v>17.507929525155145</v>
      </c>
      <c r="G30" s="128" t="s">
        <v>432</v>
      </c>
      <c r="H30" s="135">
        <v>13</v>
      </c>
      <c r="I30" s="129">
        <v>0.1</v>
      </c>
    </row>
    <row r="31" spans="1:9" x14ac:dyDescent="0.25">
      <c r="A31" s="212"/>
      <c r="B31" s="4" t="s">
        <v>137</v>
      </c>
      <c r="C31" s="5">
        <v>275143.3852239243</v>
      </c>
      <c r="D31" s="6">
        <v>4356549.4535604576</v>
      </c>
      <c r="E31" s="20">
        <f t="shared" si="2"/>
        <v>15.833742286825823</v>
      </c>
      <c r="G31" s="126" t="s">
        <v>435</v>
      </c>
      <c r="H31" s="136">
        <v>6</v>
      </c>
      <c r="I31" s="127">
        <v>0.04</v>
      </c>
    </row>
    <row r="32" spans="1:9" x14ac:dyDescent="0.25">
      <c r="A32" s="212"/>
      <c r="B32" s="4" t="s">
        <v>141</v>
      </c>
      <c r="C32" s="5">
        <v>777780.62631679187</v>
      </c>
      <c r="D32" s="6">
        <v>7398250.9462800166</v>
      </c>
      <c r="E32" s="20">
        <f t="shared" si="2"/>
        <v>9.5120020941055063</v>
      </c>
      <c r="G32" s="126" t="s">
        <v>433</v>
      </c>
      <c r="H32" s="136">
        <v>7</v>
      </c>
      <c r="I32" s="127">
        <v>0.04</v>
      </c>
    </row>
    <row r="33" spans="1:9" x14ac:dyDescent="0.25">
      <c r="A33" s="212"/>
      <c r="B33" s="4" t="s">
        <v>139</v>
      </c>
      <c r="C33" s="5">
        <v>716773.62905927852</v>
      </c>
      <c r="D33" s="6">
        <v>6269344.6922080955</v>
      </c>
      <c r="E33" s="20">
        <f t="shared" si="2"/>
        <v>8.7466173950013015</v>
      </c>
      <c r="G33" s="126" t="s">
        <v>434</v>
      </c>
      <c r="H33" s="136">
        <v>5</v>
      </c>
      <c r="I33" s="127">
        <v>0.11</v>
      </c>
    </row>
    <row r="34" spans="1:9" x14ac:dyDescent="0.25">
      <c r="A34" s="212"/>
      <c r="B34" s="4" t="s">
        <v>142</v>
      </c>
      <c r="C34" s="5">
        <v>1294799.4853981009</v>
      </c>
      <c r="D34" s="6">
        <v>9882636.1026071794</v>
      </c>
      <c r="E34" s="20">
        <f t="shared" si="2"/>
        <v>7.6325610367142289</v>
      </c>
    </row>
    <row r="35" spans="1:9" x14ac:dyDescent="0.25">
      <c r="A35" s="212"/>
      <c r="B35" s="4" t="s">
        <v>145</v>
      </c>
      <c r="C35" s="5">
        <v>364346.76656530472</v>
      </c>
      <c r="D35" s="6">
        <v>2760706.0942523158</v>
      </c>
      <c r="E35" s="20">
        <f t="shared" si="2"/>
        <v>7.5771389994138811</v>
      </c>
    </row>
    <row r="36" spans="1:9" x14ac:dyDescent="0.25">
      <c r="A36" s="212"/>
      <c r="B36" s="4" t="s">
        <v>147</v>
      </c>
      <c r="C36" s="5">
        <v>965823.42853644537</v>
      </c>
      <c r="D36" s="6">
        <v>7071090.3676457861</v>
      </c>
      <c r="E36" s="20">
        <f t="shared" si="2"/>
        <v>7.3213075586299663</v>
      </c>
    </row>
    <row r="37" spans="1:9" x14ac:dyDescent="0.25">
      <c r="A37" s="212"/>
      <c r="B37" s="4" t="s">
        <v>138</v>
      </c>
      <c r="C37" s="5">
        <v>997791.88576625974</v>
      </c>
      <c r="D37" s="6">
        <v>6935427.6879490819</v>
      </c>
      <c r="E37" s="20">
        <f t="shared" si="2"/>
        <v>6.9507757949173765</v>
      </c>
    </row>
    <row r="38" spans="1:9" x14ac:dyDescent="0.25">
      <c r="A38" s="212"/>
      <c r="B38" s="4" t="s">
        <v>143</v>
      </c>
      <c r="C38" s="5">
        <v>2567154.9784417627</v>
      </c>
      <c r="D38" s="6">
        <v>14054152.08718393</v>
      </c>
      <c r="E38" s="20">
        <f t="shared" si="2"/>
        <v>5.474602119936935</v>
      </c>
    </row>
    <row r="39" spans="1:9" x14ac:dyDescent="0.25">
      <c r="A39" s="212"/>
      <c r="B39" s="4" t="s">
        <v>136</v>
      </c>
      <c r="C39" s="5">
        <v>893026.47835122235</v>
      </c>
      <c r="D39" s="6">
        <v>4540982.7550949361</v>
      </c>
      <c r="E39" s="20">
        <f t="shared" si="2"/>
        <v>5.0849362982818445</v>
      </c>
    </row>
    <row r="40" spans="1:9" x14ac:dyDescent="0.25">
      <c r="A40" s="212"/>
      <c r="B40" s="4" t="s">
        <v>135</v>
      </c>
      <c r="C40" s="5">
        <v>1377101.0819763318</v>
      </c>
      <c r="D40" s="6">
        <v>5691965.4066156</v>
      </c>
      <c r="E40" s="20">
        <f t="shared" si="2"/>
        <v>4.1332952831950704</v>
      </c>
    </row>
    <row r="41" spans="1:9" x14ac:dyDescent="0.25">
      <c r="A41" s="212"/>
      <c r="B41" s="4" t="s">
        <v>146</v>
      </c>
      <c r="C41" s="5">
        <v>801208.19198933558</v>
      </c>
      <c r="D41" s="6">
        <v>3031679.1489600874</v>
      </c>
      <c r="E41" s="20">
        <f t="shared" si="2"/>
        <v>3.7838843627305803</v>
      </c>
    </row>
    <row r="42" spans="1:9" x14ac:dyDescent="0.25">
      <c r="A42" s="212"/>
      <c r="B42" s="4" t="s">
        <v>140</v>
      </c>
      <c r="C42" s="5">
        <v>1572669.338908141</v>
      </c>
      <c r="D42" s="6">
        <v>3873006.4394953586</v>
      </c>
      <c r="E42" s="20">
        <f t="shared" si="2"/>
        <v>2.4626959677259781</v>
      </c>
    </row>
    <row r="43" spans="1:9" ht="15.75" thickBot="1" x14ac:dyDescent="0.3">
      <c r="A43" s="213"/>
      <c r="B43" s="21" t="s">
        <v>144</v>
      </c>
      <c r="C43" s="22">
        <v>61345.042268885642</v>
      </c>
      <c r="D43" s="23">
        <v>150970.9152298386</v>
      </c>
      <c r="E43" s="24">
        <f t="shared" si="2"/>
        <v>2.4610124901064978</v>
      </c>
    </row>
    <row r="44" spans="1:9" ht="24" customHeight="1" x14ac:dyDescent="0.25">
      <c r="A44" s="203" t="s">
        <v>8</v>
      </c>
      <c r="B44" s="16" t="s">
        <v>15</v>
      </c>
      <c r="C44" s="17">
        <v>1660766.4519722247</v>
      </c>
      <c r="D44" s="18">
        <v>14629308.934551446</v>
      </c>
      <c r="E44" s="19">
        <f t="shared" si="2"/>
        <v>8.8087695396174297</v>
      </c>
    </row>
    <row r="45" spans="1:9" x14ac:dyDescent="0.25">
      <c r="A45" s="204"/>
      <c r="B45" s="4" t="s">
        <v>11</v>
      </c>
      <c r="C45" s="5">
        <v>879465.01184129808</v>
      </c>
      <c r="D45" s="6">
        <v>7533388.3678841721</v>
      </c>
      <c r="E45" s="20">
        <f t="shared" si="2"/>
        <v>8.5658761479457155</v>
      </c>
    </row>
    <row r="46" spans="1:9" x14ac:dyDescent="0.25">
      <c r="A46" s="204"/>
      <c r="B46" s="4" t="s">
        <v>13</v>
      </c>
      <c r="C46" s="5">
        <v>1245446.9496148659</v>
      </c>
      <c r="D46" s="6">
        <v>9289199.9881014731</v>
      </c>
      <c r="E46" s="20">
        <f t="shared" si="2"/>
        <v>7.4585272307054158</v>
      </c>
    </row>
    <row r="47" spans="1:9" x14ac:dyDescent="0.25">
      <c r="A47" s="204"/>
      <c r="B47" s="4" t="s">
        <v>14</v>
      </c>
      <c r="C47" s="5">
        <v>1717738.9755209549</v>
      </c>
      <c r="D47" s="6">
        <v>11594927.070911342</v>
      </c>
      <c r="E47" s="20">
        <f t="shared" si="2"/>
        <v>6.7501100202927162</v>
      </c>
    </row>
    <row r="48" spans="1:9" x14ac:dyDescent="0.25">
      <c r="A48" s="204"/>
      <c r="B48" s="4" t="s">
        <v>17</v>
      </c>
      <c r="C48" s="5">
        <v>1191454.3228626638</v>
      </c>
      <c r="D48" s="6">
        <v>7823452.9535055049</v>
      </c>
      <c r="E48" s="20">
        <f t="shared" si="2"/>
        <v>6.5663053995291909</v>
      </c>
    </row>
    <row r="49" spans="1:5" x14ac:dyDescent="0.25">
      <c r="A49" s="204"/>
      <c r="B49" s="4" t="s">
        <v>9</v>
      </c>
      <c r="C49" s="5">
        <v>1010123.6144483865</v>
      </c>
      <c r="D49" s="6">
        <v>5761229.5685542859</v>
      </c>
      <c r="E49" s="20">
        <f t="shared" si="2"/>
        <v>5.7034896384443083</v>
      </c>
    </row>
    <row r="50" spans="1:5" x14ac:dyDescent="0.25">
      <c r="A50" s="204"/>
      <c r="B50" s="4" t="s">
        <v>10</v>
      </c>
      <c r="C50" s="5">
        <v>1309030.4895575368</v>
      </c>
      <c r="D50" s="6">
        <v>7380435.0610600431</v>
      </c>
      <c r="E50" s="20">
        <f t="shared" si="2"/>
        <v>5.6380925577636409</v>
      </c>
    </row>
    <row r="51" spans="1:5" x14ac:dyDescent="0.25">
      <c r="A51" s="204"/>
      <c r="B51" s="4" t="s">
        <v>16</v>
      </c>
      <c r="C51" s="5">
        <v>953877.79745998548</v>
      </c>
      <c r="D51" s="6">
        <v>4094334.3711308045</v>
      </c>
      <c r="E51" s="20">
        <f t="shared" si="2"/>
        <v>4.2923049284020669</v>
      </c>
    </row>
    <row r="52" spans="1:5" ht="15.75" thickBot="1" x14ac:dyDescent="0.3">
      <c r="A52" s="205"/>
      <c r="B52" s="21" t="s">
        <v>12</v>
      </c>
      <c r="C52" s="22">
        <v>720711.46806462354</v>
      </c>
      <c r="D52" s="23">
        <v>2588194.224808692</v>
      </c>
      <c r="E52" s="24">
        <f t="shared" si="2"/>
        <v>3.5911655905225839</v>
      </c>
    </row>
    <row r="53" spans="1:5" ht="36" customHeight="1" x14ac:dyDescent="0.25">
      <c r="A53" s="203" t="s">
        <v>18</v>
      </c>
      <c r="B53" s="16" t="s">
        <v>19</v>
      </c>
      <c r="C53" s="17">
        <v>4405885.6867756145</v>
      </c>
      <c r="D53" s="18">
        <v>5923969.2784421686</v>
      </c>
      <c r="E53" s="19">
        <f t="shared" si="0"/>
        <v>1.3445580978696572</v>
      </c>
    </row>
    <row r="54" spans="1:5" x14ac:dyDescent="0.25">
      <c r="A54" s="204"/>
      <c r="B54" s="4" t="s">
        <v>20</v>
      </c>
      <c r="C54" s="5">
        <v>2814193.0480072936</v>
      </c>
      <c r="D54" s="6">
        <v>6610764.8024429847</v>
      </c>
      <c r="E54" s="20">
        <f t="shared" si="0"/>
        <v>2.3490800700840375</v>
      </c>
    </row>
    <row r="55" spans="1:5" x14ac:dyDescent="0.25">
      <c r="A55" s="204"/>
      <c r="B55" s="4" t="s">
        <v>21</v>
      </c>
      <c r="C55" s="5">
        <v>1662311.0468045862</v>
      </c>
      <c r="D55" s="6">
        <v>11619568.407739542</v>
      </c>
      <c r="E55" s="20">
        <f t="shared" si="0"/>
        <v>6.9900085366547451</v>
      </c>
    </row>
    <row r="56" spans="1:5" x14ac:dyDescent="0.25">
      <c r="A56" s="204"/>
      <c r="B56" s="4" t="s">
        <v>22</v>
      </c>
      <c r="C56" s="5">
        <v>767756.6574203393</v>
      </c>
      <c r="D56" s="6">
        <v>7821650.7529796381</v>
      </c>
      <c r="E56" s="20">
        <f t="shared" si="0"/>
        <v>10.187669071161645</v>
      </c>
    </row>
    <row r="57" spans="1:5" x14ac:dyDescent="0.25">
      <c r="A57" s="204"/>
      <c r="B57" s="4" t="s">
        <v>23</v>
      </c>
      <c r="C57" s="5">
        <v>499175.46204191854</v>
      </c>
      <c r="D57" s="6">
        <v>8984336.0787721537</v>
      </c>
      <c r="E57" s="20">
        <f t="shared" si="0"/>
        <v>17.998352807690072</v>
      </c>
    </row>
    <row r="58" spans="1:5" x14ac:dyDescent="0.25">
      <c r="A58" s="204"/>
      <c r="B58" s="4" t="s">
        <v>24</v>
      </c>
      <c r="C58" s="5">
        <v>353093.12466152455</v>
      </c>
      <c r="D58" s="6">
        <v>9514744.4630368296</v>
      </c>
      <c r="E58" s="20">
        <f t="shared" si="0"/>
        <v>26.946841494457516</v>
      </c>
    </row>
    <row r="59" spans="1:5" x14ac:dyDescent="0.25">
      <c r="A59" s="204"/>
      <c r="B59" s="4" t="s">
        <v>25</v>
      </c>
      <c r="C59" s="5">
        <v>143573.97421018596</v>
      </c>
      <c r="D59" s="6">
        <v>5590867.4625865705</v>
      </c>
      <c r="E59" s="20">
        <f t="shared" si="0"/>
        <v>38.940674961060751</v>
      </c>
    </row>
    <row r="60" spans="1:5" x14ac:dyDescent="0.25">
      <c r="A60" s="204"/>
      <c r="B60" s="4" t="s">
        <v>26</v>
      </c>
      <c r="C60" s="5">
        <v>92039.359621404757</v>
      </c>
      <c r="D60" s="6">
        <v>5848272.1015698723</v>
      </c>
      <c r="E60" s="20">
        <f t="shared" si="0"/>
        <v>63.540990785096604</v>
      </c>
    </row>
    <row r="61" spans="1:5" x14ac:dyDescent="0.25">
      <c r="A61" s="204"/>
      <c r="B61" s="4" t="s">
        <v>27</v>
      </c>
      <c r="C61" s="5">
        <v>62381.113209535761</v>
      </c>
      <c r="D61" s="6">
        <v>4360794.7888222039</v>
      </c>
      <c r="E61" s="20">
        <f t="shared" si="0"/>
        <v>69.905690431885404</v>
      </c>
    </row>
    <row r="62" spans="1:5" ht="15.75" thickBot="1" x14ac:dyDescent="0.3">
      <c r="A62" s="205"/>
      <c r="B62" s="21" t="s">
        <v>28</v>
      </c>
      <c r="C62" s="22">
        <v>125627.94835206268</v>
      </c>
      <c r="D62" s="23">
        <v>12717212.579923093</v>
      </c>
      <c r="E62" s="24">
        <f t="shared" si="0"/>
        <v>101.22916712994532</v>
      </c>
    </row>
    <row r="63" spans="1:5" x14ac:dyDescent="0.25">
      <c r="A63" s="203" t="s">
        <v>29</v>
      </c>
      <c r="B63" s="16" t="s">
        <v>30</v>
      </c>
      <c r="C63" s="17">
        <v>10343609.383756034</v>
      </c>
      <c r="D63" s="18">
        <v>65739679.53332226</v>
      </c>
      <c r="E63" s="19">
        <f t="shared" si="0"/>
        <v>6.3555841190757025</v>
      </c>
    </row>
    <row r="64" spans="1:5" x14ac:dyDescent="0.25">
      <c r="A64" s="204"/>
      <c r="B64" s="4" t="s">
        <v>31</v>
      </c>
      <c r="C64" s="5">
        <v>190739.56363381736</v>
      </c>
      <c r="D64" s="6">
        <v>1715248.905184038</v>
      </c>
      <c r="E64" s="20">
        <f t="shared" ref="E64:E121" si="3">D64/C64</f>
        <v>8.9926225713558843</v>
      </c>
    </row>
    <row r="65" spans="1:7" x14ac:dyDescent="0.25">
      <c r="A65" s="204"/>
      <c r="B65" s="4" t="s">
        <v>32</v>
      </c>
      <c r="C65" s="5">
        <v>66324.083446611068</v>
      </c>
      <c r="D65" s="6">
        <v>332869.96943290671</v>
      </c>
      <c r="E65" s="20">
        <f t="shared" si="3"/>
        <v>5.0188400975168728</v>
      </c>
    </row>
    <row r="66" spans="1:7" x14ac:dyDescent="0.25">
      <c r="A66" s="204"/>
      <c r="B66" s="4" t="s">
        <v>33</v>
      </c>
      <c r="C66" s="5">
        <v>250737.66139647347</v>
      </c>
      <c r="D66" s="6">
        <v>10407525.10963136</v>
      </c>
      <c r="E66" s="20">
        <f t="shared" si="3"/>
        <v>41.507626144660762</v>
      </c>
      <c r="F66" s="164">
        <f>D63+D64+D65+D67</f>
        <v>68584655.606683657</v>
      </c>
      <c r="G66" s="165">
        <f>F66/4</f>
        <v>17146163.901670914</v>
      </c>
    </row>
    <row r="67" spans="1:7" ht="15.75" thickBot="1" x14ac:dyDescent="0.3">
      <c r="A67" s="205"/>
      <c r="B67" s="21" t="s">
        <v>34</v>
      </c>
      <c r="C67" s="22">
        <v>74626.728871547777</v>
      </c>
      <c r="D67" s="23">
        <v>796857.19874444488</v>
      </c>
      <c r="E67" s="24">
        <f t="shared" si="3"/>
        <v>10.677906037072129</v>
      </c>
    </row>
    <row r="68" spans="1:7" ht="15" customHeight="1" x14ac:dyDescent="0.25">
      <c r="A68" s="203" t="s">
        <v>35</v>
      </c>
      <c r="B68" s="16" t="s">
        <v>39</v>
      </c>
      <c r="C68" s="17">
        <v>37520.30619853628</v>
      </c>
      <c r="D68" s="18">
        <v>2163909.4269311237</v>
      </c>
      <c r="E68" s="19">
        <f t="shared" ref="E68:E93" si="4">D68/C68</f>
        <v>57.673021522823845</v>
      </c>
    </row>
    <row r="69" spans="1:7" x14ac:dyDescent="0.25">
      <c r="A69" s="204"/>
      <c r="B69" s="4" t="s">
        <v>40</v>
      </c>
      <c r="C69" s="5">
        <v>25430.994850394756</v>
      </c>
      <c r="D69" s="6">
        <v>1170237.1437822692</v>
      </c>
      <c r="E69" s="20">
        <f t="shared" si="4"/>
        <v>46.016176349628886</v>
      </c>
    </row>
    <row r="70" spans="1:7" x14ac:dyDescent="0.25">
      <c r="A70" s="204"/>
      <c r="B70" s="4" t="s">
        <v>37</v>
      </c>
      <c r="C70" s="5">
        <v>144519.87193438289</v>
      </c>
      <c r="D70" s="6">
        <v>5229734.8360817153</v>
      </c>
      <c r="E70" s="20">
        <f t="shared" si="4"/>
        <v>36.186960077408585</v>
      </c>
    </row>
    <row r="71" spans="1:7" x14ac:dyDescent="0.25">
      <c r="A71" s="204"/>
      <c r="B71" s="4" t="s">
        <v>46</v>
      </c>
      <c r="C71" s="5">
        <v>16005.169692740386</v>
      </c>
      <c r="D71" s="6">
        <v>481407.2351764107</v>
      </c>
      <c r="E71" s="20">
        <f t="shared" si="4"/>
        <v>30.07823374686037</v>
      </c>
    </row>
    <row r="72" spans="1:7" x14ac:dyDescent="0.25">
      <c r="A72" s="204"/>
      <c r="B72" s="4" t="s">
        <v>45</v>
      </c>
      <c r="C72" s="5">
        <v>7376.7982348630539</v>
      </c>
      <c r="D72" s="6">
        <v>134840.09441187707</v>
      </c>
      <c r="E72" s="20">
        <f t="shared" si="4"/>
        <v>18.27894570501023</v>
      </c>
    </row>
    <row r="73" spans="1:7" x14ac:dyDescent="0.25">
      <c r="A73" s="204"/>
      <c r="B73" s="4" t="s">
        <v>36</v>
      </c>
      <c r="C73" s="5">
        <v>3338297.6867420971</v>
      </c>
      <c r="D73" s="6">
        <v>56702931.580419257</v>
      </c>
      <c r="E73" s="20">
        <f t="shared" si="4"/>
        <v>16.985582743448095</v>
      </c>
    </row>
    <row r="74" spans="1:7" x14ac:dyDescent="0.25">
      <c r="A74" s="204"/>
      <c r="B74" s="4" t="s">
        <v>38</v>
      </c>
      <c r="C74" s="5">
        <v>178240.10499110163</v>
      </c>
      <c r="D74" s="6">
        <v>2633190.7596887117</v>
      </c>
      <c r="E74" s="20">
        <f t="shared" si="4"/>
        <v>14.773278773709036</v>
      </c>
    </row>
    <row r="75" spans="1:7" x14ac:dyDescent="0.25">
      <c r="A75" s="204"/>
      <c r="B75" s="4" t="s">
        <v>47</v>
      </c>
      <c r="C75" s="5">
        <v>34802.686297517328</v>
      </c>
      <c r="D75" s="6">
        <v>335488.51388532488</v>
      </c>
      <c r="E75" s="20">
        <f t="shared" si="4"/>
        <v>9.6397304224546936</v>
      </c>
    </row>
    <row r="76" spans="1:7" x14ac:dyDescent="0.25">
      <c r="A76" s="204"/>
      <c r="B76" s="4" t="s">
        <v>41</v>
      </c>
      <c r="C76" s="5">
        <v>303715.64458851877</v>
      </c>
      <c r="D76" s="6">
        <v>687012.27664924902</v>
      </c>
      <c r="E76" s="20">
        <f t="shared" si="4"/>
        <v>2.2620246565830668</v>
      </c>
    </row>
    <row r="77" spans="1:7" x14ac:dyDescent="0.25">
      <c r="A77" s="204"/>
      <c r="B77" s="4" t="s">
        <v>43</v>
      </c>
      <c r="C77" s="5">
        <v>11697.60563608906</v>
      </c>
      <c r="D77" s="6">
        <v>24167.010896736356</v>
      </c>
      <c r="E77" s="20">
        <f t="shared" si="4"/>
        <v>2.0659792823051846</v>
      </c>
    </row>
    <row r="78" spans="1:7" x14ac:dyDescent="0.25">
      <c r="A78" s="204"/>
      <c r="B78" s="4" t="s">
        <v>42</v>
      </c>
      <c r="C78" s="5">
        <v>6817152.6019189982</v>
      </c>
      <c r="D78" s="6">
        <v>9428691.4346154034</v>
      </c>
      <c r="E78" s="20">
        <f t="shared" si="4"/>
        <v>1.3830835225782196</v>
      </c>
    </row>
    <row r="79" spans="1:7" ht="15.75" thickBot="1" x14ac:dyDescent="0.3">
      <c r="A79" s="205"/>
      <c r="B79" s="21" t="s">
        <v>44</v>
      </c>
      <c r="C79" s="22">
        <v>11277.950019232043</v>
      </c>
      <c r="D79" s="23">
        <v>570.40377696219798</v>
      </c>
      <c r="E79" s="24">
        <f t="shared" si="4"/>
        <v>5.0576902361643812E-2</v>
      </c>
    </row>
    <row r="80" spans="1:7" ht="29.25" customHeight="1" x14ac:dyDescent="0.25">
      <c r="A80" s="208" t="s">
        <v>152</v>
      </c>
      <c r="B80" s="16" t="s">
        <v>155</v>
      </c>
      <c r="C80" s="26">
        <v>220440.32106785162</v>
      </c>
      <c r="D80" s="27">
        <v>5695449.4613542566</v>
      </c>
      <c r="E80" s="19">
        <f t="shared" si="4"/>
        <v>25.83669554537255</v>
      </c>
    </row>
    <row r="81" spans="1:6" x14ac:dyDescent="0.25">
      <c r="A81" s="214"/>
      <c r="B81" s="4" t="s">
        <v>154</v>
      </c>
      <c r="C81" s="7">
        <v>1040949.0809405455</v>
      </c>
      <c r="D81" s="8">
        <v>19442492.679356337</v>
      </c>
      <c r="E81" s="20">
        <f t="shared" si="4"/>
        <v>18.677659681287338</v>
      </c>
    </row>
    <row r="82" spans="1:6" x14ac:dyDescent="0.25">
      <c r="A82" s="214"/>
      <c r="B82" s="4" t="s">
        <v>153</v>
      </c>
      <c r="C82" s="7">
        <v>1423094.3272493528</v>
      </c>
      <c r="D82" s="8">
        <v>24762708.596979752</v>
      </c>
      <c r="E82" s="20">
        <f t="shared" si="4"/>
        <v>17.40060944859691</v>
      </c>
    </row>
    <row r="83" spans="1:6" ht="30" x14ac:dyDescent="0.25">
      <c r="A83" s="214"/>
      <c r="B83" s="4" t="s">
        <v>164</v>
      </c>
      <c r="C83" s="7">
        <v>350034.53645406762</v>
      </c>
      <c r="D83" s="8">
        <v>4903693.985916853</v>
      </c>
      <c r="E83" s="20">
        <f t="shared" si="4"/>
        <v>14.009171882273186</v>
      </c>
    </row>
    <row r="84" spans="1:6" x14ac:dyDescent="0.25">
      <c r="A84" s="214"/>
      <c r="B84" s="4" t="s">
        <v>166</v>
      </c>
      <c r="C84" s="7">
        <v>370573.40732631501</v>
      </c>
      <c r="D84" s="8">
        <v>4982170.7943424825</v>
      </c>
      <c r="E84" s="20">
        <f t="shared" si="4"/>
        <v>13.444490877769175</v>
      </c>
    </row>
    <row r="85" spans="1:6" x14ac:dyDescent="0.25">
      <c r="A85" s="214"/>
      <c r="B85" s="4" t="s">
        <v>165</v>
      </c>
      <c r="C85" s="7">
        <v>1314272.8951085</v>
      </c>
      <c r="D85" s="8">
        <v>16799131.459101971</v>
      </c>
      <c r="E85" s="20">
        <f t="shared" si="4"/>
        <v>12.782072522096042</v>
      </c>
    </row>
    <row r="86" spans="1:6" x14ac:dyDescent="0.25">
      <c r="A86" s="214"/>
      <c r="B86" s="4" t="s">
        <v>163</v>
      </c>
      <c r="C86" s="7">
        <v>1243900.2855078676</v>
      </c>
      <c r="D86" s="8">
        <v>15066516.856891425</v>
      </c>
      <c r="E86" s="20">
        <f t="shared" si="4"/>
        <v>12.112318834897582</v>
      </c>
    </row>
    <row r="87" spans="1:6" x14ac:dyDescent="0.25">
      <c r="A87" s="214"/>
      <c r="B87" s="4" t="s">
        <v>159</v>
      </c>
      <c r="C87" s="7">
        <v>2879029.6036402378</v>
      </c>
      <c r="D87" s="8">
        <v>32035583.455946181</v>
      </c>
      <c r="E87" s="20">
        <f t="shared" si="4"/>
        <v>11.127215717212657</v>
      </c>
    </row>
    <row r="88" spans="1:6" x14ac:dyDescent="0.25">
      <c r="A88" s="214"/>
      <c r="B88" s="4" t="s">
        <v>161</v>
      </c>
      <c r="C88" s="7">
        <v>2155248.9952470893</v>
      </c>
      <c r="D88" s="8">
        <v>21602932.616213128</v>
      </c>
      <c r="E88" s="20">
        <f t="shared" si="4"/>
        <v>10.023404564323414</v>
      </c>
    </row>
    <row r="89" spans="1:6" x14ac:dyDescent="0.25">
      <c r="A89" s="214"/>
      <c r="B89" s="4" t="s">
        <v>156</v>
      </c>
      <c r="C89" s="7">
        <v>2537113.3696417175</v>
      </c>
      <c r="D89" s="8">
        <v>20855116.634517472</v>
      </c>
      <c r="E89" s="20">
        <f t="shared" si="4"/>
        <v>8.2200176326620209</v>
      </c>
    </row>
    <row r="90" spans="1:6" x14ac:dyDescent="0.25">
      <c r="A90" s="214"/>
      <c r="B90" s="4" t="s">
        <v>158</v>
      </c>
      <c r="C90" s="7">
        <v>1673932.3809337427</v>
      </c>
      <c r="D90" s="8">
        <v>11460277.894951081</v>
      </c>
      <c r="E90" s="20">
        <f t="shared" si="4"/>
        <v>6.8463206910176257</v>
      </c>
    </row>
    <row r="91" spans="1:6" x14ac:dyDescent="0.25">
      <c r="A91" s="214"/>
      <c r="B91" s="4" t="s">
        <v>162</v>
      </c>
      <c r="C91" s="7">
        <v>1356099.9793054408</v>
      </c>
      <c r="D91" s="8">
        <v>8821729.632441802</v>
      </c>
      <c r="E91" s="20">
        <f t="shared" si="4"/>
        <v>6.5052206821506351</v>
      </c>
    </row>
    <row r="92" spans="1:6" x14ac:dyDescent="0.25">
      <c r="A92" s="214"/>
      <c r="B92" s="4" t="s">
        <v>157</v>
      </c>
      <c r="C92" s="7">
        <v>4077183.327072043</v>
      </c>
      <c r="D92" s="8">
        <v>17655446.631235208</v>
      </c>
      <c r="E92" s="20">
        <f t="shared" si="4"/>
        <v>4.3303048244127291</v>
      </c>
    </row>
    <row r="93" spans="1:6" ht="15.75" thickBot="1" x14ac:dyDescent="0.3">
      <c r="A93" s="215"/>
      <c r="B93" s="21" t="s">
        <v>160</v>
      </c>
      <c r="C93" s="28">
        <v>5094999.4370547961</v>
      </c>
      <c r="D93" s="29">
        <v>6941038.8764592465</v>
      </c>
      <c r="E93" s="24">
        <f t="shared" si="4"/>
        <v>1.3623237769132253</v>
      </c>
    </row>
    <row r="94" spans="1:6" ht="15" customHeight="1" x14ac:dyDescent="0.25">
      <c r="A94" s="203" t="s">
        <v>48</v>
      </c>
      <c r="B94" s="16" t="s">
        <v>7</v>
      </c>
      <c r="C94" s="17">
        <v>5522383.2397487089</v>
      </c>
      <c r="D94" s="18">
        <v>11091504.000482654</v>
      </c>
      <c r="E94" s="19">
        <f t="shared" si="3"/>
        <v>2.0084632882138336</v>
      </c>
    </row>
    <row r="95" spans="1:6" ht="15.75" thickBot="1" x14ac:dyDescent="0.3">
      <c r="A95" s="205"/>
      <c r="B95" s="21" t="s">
        <v>6</v>
      </c>
      <c r="C95" s="22">
        <v>5403654.1813557604</v>
      </c>
      <c r="D95" s="23">
        <v>67900676.715832353</v>
      </c>
      <c r="E95" s="24">
        <f t="shared" si="3"/>
        <v>12.565696182059577</v>
      </c>
    </row>
    <row r="96" spans="1:6" ht="15" customHeight="1" x14ac:dyDescent="0.25">
      <c r="A96" s="203" t="s">
        <v>49</v>
      </c>
      <c r="B96" s="16" t="s">
        <v>50</v>
      </c>
      <c r="C96" s="17">
        <v>1192976.9552593504</v>
      </c>
      <c r="D96" s="18">
        <v>9305215.3224882521</v>
      </c>
      <c r="E96" s="19">
        <f t="shared" si="3"/>
        <v>7.7999958687092326</v>
      </c>
      <c r="F96" s="1">
        <f>D96/1000</f>
        <v>9305.2153224882513</v>
      </c>
    </row>
    <row r="97" spans="1:7" x14ac:dyDescent="0.25">
      <c r="A97" s="204"/>
      <c r="B97" s="4" t="s">
        <v>51</v>
      </c>
      <c r="C97" s="5">
        <v>1554147.6246012438</v>
      </c>
      <c r="D97" s="6">
        <v>12333141.974775981</v>
      </c>
      <c r="E97" s="20">
        <f t="shared" si="3"/>
        <v>7.9356309397830618</v>
      </c>
      <c r="F97" s="1">
        <f t="shared" ref="F97:F101" si="5">D97/1000</f>
        <v>12333.141974775981</v>
      </c>
    </row>
    <row r="98" spans="1:7" x14ac:dyDescent="0.25">
      <c r="A98" s="204"/>
      <c r="B98" s="4" t="s">
        <v>52</v>
      </c>
      <c r="C98" s="5">
        <v>2211258.4231711864</v>
      </c>
      <c r="D98" s="6">
        <v>19906942.710286364</v>
      </c>
      <c r="E98" s="20">
        <f t="shared" si="3"/>
        <v>9.0025401380891665</v>
      </c>
      <c r="F98" s="1">
        <f t="shared" si="5"/>
        <v>19906.942710286363</v>
      </c>
    </row>
    <row r="99" spans="1:7" x14ac:dyDescent="0.25">
      <c r="A99" s="204"/>
      <c r="B99" s="4" t="s">
        <v>53</v>
      </c>
      <c r="C99" s="5">
        <v>2129507.8506788518</v>
      </c>
      <c r="D99" s="6">
        <v>15454158.808231948</v>
      </c>
      <c r="E99" s="20">
        <f t="shared" si="3"/>
        <v>7.2571504271775371</v>
      </c>
      <c r="F99" s="1">
        <f t="shared" si="5"/>
        <v>15454.158808231949</v>
      </c>
    </row>
    <row r="100" spans="1:7" x14ac:dyDescent="0.25">
      <c r="A100" s="204"/>
      <c r="B100" s="4" t="s">
        <v>54</v>
      </c>
      <c r="C100" s="5">
        <v>1923725.8881718493</v>
      </c>
      <c r="D100" s="6">
        <v>11973177.028940707</v>
      </c>
      <c r="E100" s="20">
        <f t="shared" si="3"/>
        <v>6.2239517087951803</v>
      </c>
      <c r="F100" s="1">
        <f t="shared" si="5"/>
        <v>11973.177028940707</v>
      </c>
    </row>
    <row r="101" spans="1:7" ht="15.75" thickBot="1" x14ac:dyDescent="0.3">
      <c r="A101" s="205"/>
      <c r="B101" s="21" t="s">
        <v>55</v>
      </c>
      <c r="C101" s="22">
        <v>1914420.6792219845</v>
      </c>
      <c r="D101" s="23">
        <v>10019544.871591806</v>
      </c>
      <c r="E101" s="24">
        <f t="shared" si="3"/>
        <v>5.2337216058822156</v>
      </c>
      <c r="F101" s="1">
        <f t="shared" si="5"/>
        <v>10019.544871591806</v>
      </c>
    </row>
    <row r="102" spans="1:7" ht="15" customHeight="1" x14ac:dyDescent="0.25">
      <c r="A102" s="203" t="s">
        <v>56</v>
      </c>
      <c r="B102" s="16" t="s">
        <v>57</v>
      </c>
      <c r="C102" s="17">
        <v>5185846.5226911325</v>
      </c>
      <c r="D102" s="18">
        <v>39958453.898026802</v>
      </c>
      <c r="E102" s="19">
        <f t="shared" si="3"/>
        <v>7.7052904907974105</v>
      </c>
    </row>
    <row r="103" spans="1:7" ht="15.75" thickBot="1" x14ac:dyDescent="0.3">
      <c r="A103" s="205"/>
      <c r="B103" s="21" t="s">
        <v>58</v>
      </c>
      <c r="C103" s="22">
        <v>5740190.8984133359</v>
      </c>
      <c r="D103" s="23">
        <v>39033726.818288267</v>
      </c>
      <c r="E103" s="24">
        <f t="shared" si="3"/>
        <v>6.8000746855087524</v>
      </c>
      <c r="G103" s="62"/>
    </row>
    <row r="104" spans="1:7" x14ac:dyDescent="0.25">
      <c r="A104" s="203" t="s">
        <v>59</v>
      </c>
      <c r="B104" s="30" t="s">
        <v>167</v>
      </c>
      <c r="C104" s="17">
        <v>10303727.516994743</v>
      </c>
      <c r="D104" s="18">
        <v>70813799.690032914</v>
      </c>
      <c r="E104" s="19">
        <f t="shared" si="3"/>
        <v>6.8726390108079025</v>
      </c>
      <c r="F104" s="167">
        <f>D104/4000</f>
        <v>17703.449922508229</v>
      </c>
      <c r="G104" s="62"/>
    </row>
    <row r="105" spans="1:7" ht="15.75" thickBot="1" x14ac:dyDescent="0.3">
      <c r="A105" s="205"/>
      <c r="B105" s="21" t="s">
        <v>168</v>
      </c>
      <c r="C105" s="22">
        <v>593981.69458534254</v>
      </c>
      <c r="D105" s="23">
        <v>7842464.9287052462</v>
      </c>
      <c r="E105" s="24">
        <f t="shared" si="3"/>
        <v>13.203209796187499</v>
      </c>
      <c r="F105" s="167">
        <f>D105/4000</f>
        <v>1960.6162321763115</v>
      </c>
    </row>
    <row r="106" spans="1:7" ht="15" customHeight="1" x14ac:dyDescent="0.25">
      <c r="A106" s="203" t="s">
        <v>60</v>
      </c>
      <c r="B106" s="16" t="s">
        <v>7</v>
      </c>
      <c r="C106" s="17">
        <v>1729280.8998064222</v>
      </c>
      <c r="D106" s="18">
        <v>11044456.657009315</v>
      </c>
      <c r="E106" s="19">
        <f t="shared" si="3"/>
        <v>6.3867337332215053</v>
      </c>
    </row>
    <row r="107" spans="1:7" ht="15.75" thickBot="1" x14ac:dyDescent="0.3">
      <c r="A107" s="205"/>
      <c r="B107" s="21" t="s">
        <v>6</v>
      </c>
      <c r="C107" s="22">
        <v>9196756.5212980602</v>
      </c>
      <c r="D107" s="23">
        <v>67947724.059305727</v>
      </c>
      <c r="E107" s="24">
        <f t="shared" si="3"/>
        <v>7.3882269147770545</v>
      </c>
    </row>
    <row r="108" spans="1:7" ht="15" customHeight="1" x14ac:dyDescent="0.25">
      <c r="A108" s="203" t="s">
        <v>61</v>
      </c>
      <c r="B108" s="16" t="s">
        <v>62</v>
      </c>
      <c r="C108" s="17">
        <v>7135720.0134566873</v>
      </c>
      <c r="D108" s="18">
        <v>52086421.907056391</v>
      </c>
      <c r="E108" s="19">
        <f t="shared" si="3"/>
        <v>7.2993926063285484</v>
      </c>
    </row>
    <row r="109" spans="1:7" x14ac:dyDescent="0.25">
      <c r="A109" s="204"/>
      <c r="B109" s="4" t="s">
        <v>63</v>
      </c>
      <c r="C109" s="5">
        <v>2205145.2471533669</v>
      </c>
      <c r="D109" s="6">
        <v>18597147.333845265</v>
      </c>
      <c r="E109" s="20">
        <f t="shared" si="3"/>
        <v>8.4335248926810671</v>
      </c>
    </row>
    <row r="110" spans="1:7" ht="15.75" thickBot="1" x14ac:dyDescent="0.3">
      <c r="A110" s="205"/>
      <c r="B110" s="21" t="s">
        <v>64</v>
      </c>
      <c r="C110" s="22">
        <v>1584972.3923752066</v>
      </c>
      <c r="D110" s="23">
        <v>8308611.475413396</v>
      </c>
      <c r="E110" s="24">
        <f t="shared" si="3"/>
        <v>5.2421174749689392</v>
      </c>
    </row>
    <row r="111" spans="1:7" ht="24" customHeight="1" x14ac:dyDescent="0.25">
      <c r="A111" s="203" t="s">
        <v>65</v>
      </c>
      <c r="B111" s="16" t="s">
        <v>66</v>
      </c>
      <c r="C111" s="17">
        <v>5087344.1465401435</v>
      </c>
      <c r="D111" s="18">
        <v>44116453.256476045</v>
      </c>
      <c r="E111" s="19">
        <f t="shared" si="3"/>
        <v>8.6718043807748373</v>
      </c>
      <c r="F111" s="164">
        <f>D111/4000</f>
        <v>11029.113314119011</v>
      </c>
    </row>
    <row r="112" spans="1:7" x14ac:dyDescent="0.25">
      <c r="A112" s="204"/>
      <c r="B112" s="4" t="s">
        <v>67</v>
      </c>
      <c r="C112" s="5">
        <v>1376148.5829424786</v>
      </c>
      <c r="D112" s="6">
        <v>8703948.8063973766</v>
      </c>
      <c r="E112" s="20">
        <f t="shared" si="3"/>
        <v>6.3248612208622177</v>
      </c>
      <c r="F112" s="164">
        <f t="shared" ref="F112:F131" si="6">D112/4000</f>
        <v>2175.9872015993442</v>
      </c>
    </row>
    <row r="113" spans="1:6" x14ac:dyDescent="0.25">
      <c r="A113" s="204"/>
      <c r="B113" s="4" t="s">
        <v>68</v>
      </c>
      <c r="C113" s="5">
        <v>86514.718686821172</v>
      </c>
      <c r="D113" s="6">
        <v>1257608.2858608267</v>
      </c>
      <c r="E113" s="20">
        <f t="shared" si="3"/>
        <v>14.536350634315809</v>
      </c>
      <c r="F113" s="164">
        <f t="shared" si="6"/>
        <v>314.40207146520669</v>
      </c>
    </row>
    <row r="114" spans="1:6" x14ac:dyDescent="0.25">
      <c r="A114" s="204"/>
      <c r="B114" s="4" t="s">
        <v>69</v>
      </c>
      <c r="C114" s="5">
        <v>2532414.0059766532</v>
      </c>
      <c r="D114" s="6">
        <v>12917328.19123368</v>
      </c>
      <c r="E114" s="20">
        <f t="shared" si="3"/>
        <v>5.1007963787706077</v>
      </c>
      <c r="F114" s="164">
        <f t="shared" si="6"/>
        <v>3229.3320478084197</v>
      </c>
    </row>
    <row r="115" spans="1:6" x14ac:dyDescent="0.25">
      <c r="A115" s="204"/>
      <c r="B115" s="4" t="s">
        <v>70</v>
      </c>
      <c r="C115" s="5">
        <v>69960.171153692179</v>
      </c>
      <c r="D115" s="6">
        <v>384624.27603770787</v>
      </c>
      <c r="E115" s="20">
        <f t="shared" si="3"/>
        <v>5.4977606500239267</v>
      </c>
      <c r="F115" s="164">
        <f t="shared" si="6"/>
        <v>96.156069009426972</v>
      </c>
    </row>
    <row r="116" spans="1:6" x14ac:dyDescent="0.25">
      <c r="A116" s="204"/>
      <c r="B116" s="4" t="s">
        <v>71</v>
      </c>
      <c r="C116" s="5">
        <v>392127.53511053766</v>
      </c>
      <c r="D116" s="6">
        <v>2597205.0008741673</v>
      </c>
      <c r="E116" s="20">
        <f t="shared" si="3"/>
        <v>6.6233680839118723</v>
      </c>
      <c r="F116" s="164">
        <f t="shared" si="6"/>
        <v>649.30125021854178</v>
      </c>
    </row>
    <row r="117" spans="1:6" ht="15.75" thickBot="1" x14ac:dyDescent="0.3">
      <c r="A117" s="205"/>
      <c r="B117" s="21" t="s">
        <v>72</v>
      </c>
      <c r="C117" s="22">
        <v>507793.71770372434</v>
      </c>
      <c r="D117" s="23">
        <v>3052581.1961684171</v>
      </c>
      <c r="E117" s="24">
        <f t="shared" si="3"/>
        <v>6.0114591609608414</v>
      </c>
      <c r="F117" s="164">
        <f t="shared" si="6"/>
        <v>763.14529904210428</v>
      </c>
    </row>
    <row r="118" spans="1:6" ht="15" customHeight="1" x14ac:dyDescent="0.25">
      <c r="A118" s="203" t="s">
        <v>73</v>
      </c>
      <c r="B118" s="16" t="s">
        <v>74</v>
      </c>
      <c r="C118" s="17">
        <v>3314017.3659942765</v>
      </c>
      <c r="D118" s="18">
        <v>28438318.404684402</v>
      </c>
      <c r="E118" s="19">
        <f t="shared" si="3"/>
        <v>8.5812219020018006</v>
      </c>
      <c r="F118" s="164">
        <f t="shared" si="6"/>
        <v>7109.5796011711009</v>
      </c>
    </row>
    <row r="119" spans="1:6" x14ac:dyDescent="0.25">
      <c r="A119" s="204"/>
      <c r="B119" s="4" t="s">
        <v>75</v>
      </c>
      <c r="C119" s="5">
        <v>3134462.5531699145</v>
      </c>
      <c r="D119" s="6">
        <v>24225322.280970801</v>
      </c>
      <c r="E119" s="20">
        <f t="shared" si="3"/>
        <v>7.7287004933178993</v>
      </c>
      <c r="F119" s="164">
        <f t="shared" si="6"/>
        <v>6056.3305702427006</v>
      </c>
    </row>
    <row r="120" spans="1:6" x14ac:dyDescent="0.25">
      <c r="A120" s="204"/>
      <c r="B120" s="4" t="s">
        <v>76</v>
      </c>
      <c r="C120" s="5">
        <v>2217301.3322154535</v>
      </c>
      <c r="D120" s="6">
        <v>13962591.889799707</v>
      </c>
      <c r="E120" s="20">
        <f t="shared" si="3"/>
        <v>6.2971106754573363</v>
      </c>
      <c r="F120" s="164">
        <f t="shared" si="6"/>
        <v>3490.6479724499268</v>
      </c>
    </row>
    <row r="121" spans="1:6" ht="15.75" thickBot="1" x14ac:dyDescent="0.3">
      <c r="A121" s="205"/>
      <c r="B121" s="21" t="s">
        <v>77</v>
      </c>
      <c r="C121" s="22">
        <v>2260256.1697248216</v>
      </c>
      <c r="D121" s="23">
        <v>12365948.14086015</v>
      </c>
      <c r="E121" s="24">
        <f t="shared" si="3"/>
        <v>5.4710383302993755</v>
      </c>
      <c r="F121" s="164">
        <f t="shared" si="6"/>
        <v>3091.4870352150374</v>
      </c>
    </row>
    <row r="122" spans="1:6" x14ac:dyDescent="0.25">
      <c r="A122" s="203" t="s">
        <v>83</v>
      </c>
      <c r="B122" s="16" t="s">
        <v>84</v>
      </c>
      <c r="C122" s="17">
        <v>1641876.530250015</v>
      </c>
      <c r="D122" s="18">
        <v>14516643.42344429</v>
      </c>
      <c r="E122" s="19">
        <f t="shared" ref="E122:E155" si="7">D122/C122</f>
        <v>8.8414951770056565</v>
      </c>
      <c r="F122" s="164">
        <f t="shared" si="6"/>
        <v>3629.1608558610724</v>
      </c>
    </row>
    <row r="123" spans="1:6" x14ac:dyDescent="0.25">
      <c r="A123" s="204"/>
      <c r="B123" s="4" t="s">
        <v>85</v>
      </c>
      <c r="C123" s="5">
        <v>2394594.2812246745</v>
      </c>
      <c r="D123" s="6">
        <v>18665204.780356348</v>
      </c>
      <c r="E123" s="20">
        <f t="shared" si="7"/>
        <v>7.7947253640020993</v>
      </c>
      <c r="F123" s="164">
        <f t="shared" si="6"/>
        <v>4666.3011950890868</v>
      </c>
    </row>
    <row r="124" spans="1:6" x14ac:dyDescent="0.25">
      <c r="A124" s="204"/>
      <c r="B124" s="4" t="s">
        <v>86</v>
      </c>
      <c r="C124" s="5">
        <v>3133391.7005065759</v>
      </c>
      <c r="D124" s="6">
        <v>24496779.999864943</v>
      </c>
      <c r="E124" s="20">
        <f t="shared" si="7"/>
        <v>7.8179756446998141</v>
      </c>
      <c r="F124" s="164">
        <f t="shared" si="6"/>
        <v>6124.1949999662356</v>
      </c>
    </row>
    <row r="125" spans="1:6" ht="15.75" thickBot="1" x14ac:dyDescent="0.3">
      <c r="A125" s="205"/>
      <c r="B125" s="21" t="s">
        <v>87</v>
      </c>
      <c r="C125" s="22">
        <v>3756174.9091232019</v>
      </c>
      <c r="D125" s="23">
        <v>21313552.512649495</v>
      </c>
      <c r="E125" s="24">
        <f t="shared" si="7"/>
        <v>5.6742705087779539</v>
      </c>
      <c r="F125" s="164">
        <f t="shared" si="6"/>
        <v>5328.3881281623735</v>
      </c>
    </row>
    <row r="126" spans="1:6" ht="15" customHeight="1" x14ac:dyDescent="0.25">
      <c r="A126" s="206" t="s">
        <v>88</v>
      </c>
      <c r="B126" s="25" t="s">
        <v>456</v>
      </c>
      <c r="C126" s="13">
        <v>9173692.4221079201</v>
      </c>
      <c r="D126" s="14">
        <v>68407771.505183458</v>
      </c>
      <c r="E126" s="15">
        <f t="shared" si="7"/>
        <v>7.4569506320405718</v>
      </c>
      <c r="F126" s="164">
        <f t="shared" si="6"/>
        <v>17101.942876295863</v>
      </c>
    </row>
    <row r="127" spans="1:6" ht="15.75" thickBot="1" x14ac:dyDescent="0.3">
      <c r="A127" s="207"/>
      <c r="B127" s="36" t="s">
        <v>457</v>
      </c>
      <c r="C127" s="37">
        <v>1752344.99899656</v>
      </c>
      <c r="D127" s="38">
        <v>10584409.211131562</v>
      </c>
      <c r="E127" s="12">
        <f t="shared" si="7"/>
        <v>6.0401400507277279</v>
      </c>
      <c r="F127" s="164">
        <f t="shared" si="6"/>
        <v>2646.1023027828905</v>
      </c>
    </row>
    <row r="128" spans="1:6" ht="15" customHeight="1" x14ac:dyDescent="0.25">
      <c r="A128" s="203" t="s">
        <v>89</v>
      </c>
      <c r="B128" s="16" t="s">
        <v>7</v>
      </c>
      <c r="C128" s="17">
        <v>5973110.2441077288</v>
      </c>
      <c r="D128" s="18">
        <v>19912561.619654212</v>
      </c>
      <c r="E128" s="19">
        <f t="shared" si="7"/>
        <v>3.3337006694790676</v>
      </c>
      <c r="F128" s="164">
        <f t="shared" si="6"/>
        <v>4978.1404049135526</v>
      </c>
    </row>
    <row r="129" spans="1:6" ht="15.75" thickBot="1" x14ac:dyDescent="0.3">
      <c r="A129" s="205"/>
      <c r="B129" s="21" t="s">
        <v>6</v>
      </c>
      <c r="C129" s="22">
        <v>4952927.1769967424</v>
      </c>
      <c r="D129" s="23">
        <v>59079619.096660823</v>
      </c>
      <c r="E129" s="24">
        <f t="shared" si="7"/>
        <v>11.928222843866715</v>
      </c>
      <c r="F129" s="164">
        <f t="shared" si="6"/>
        <v>14769.904774165205</v>
      </c>
    </row>
    <row r="130" spans="1:6" ht="15" customHeight="1" x14ac:dyDescent="0.25">
      <c r="A130" s="203" t="s">
        <v>90</v>
      </c>
      <c r="B130" s="16" t="s">
        <v>91</v>
      </c>
      <c r="C130" s="17">
        <v>3133391.7005065759</v>
      </c>
      <c r="D130" s="18">
        <v>24496779.999864943</v>
      </c>
      <c r="E130" s="19">
        <f t="shared" si="7"/>
        <v>7.8179756446998141</v>
      </c>
      <c r="F130" s="164">
        <f t="shared" si="6"/>
        <v>6124.1949999662356</v>
      </c>
    </row>
    <row r="131" spans="1:6" ht="15.75" thickBot="1" x14ac:dyDescent="0.3">
      <c r="A131" s="205"/>
      <c r="B131" s="21" t="s">
        <v>92</v>
      </c>
      <c r="C131" s="22">
        <v>7792645.7205978893</v>
      </c>
      <c r="D131" s="23">
        <v>54495400.716450125</v>
      </c>
      <c r="E131" s="24">
        <f t="shared" si="7"/>
        <v>6.9931834027056183</v>
      </c>
      <c r="F131" s="164">
        <f t="shared" si="6"/>
        <v>13623.850179112531</v>
      </c>
    </row>
    <row r="132" spans="1:6" ht="15" customHeight="1" x14ac:dyDescent="0.25">
      <c r="A132" s="203" t="s">
        <v>93</v>
      </c>
      <c r="B132" s="16" t="s">
        <v>94</v>
      </c>
      <c r="C132" s="17">
        <v>2157965.3290063478</v>
      </c>
      <c r="D132" s="18">
        <v>13519644.378629623</v>
      </c>
      <c r="E132" s="19">
        <f t="shared" si="7"/>
        <v>6.2649961039248252</v>
      </c>
    </row>
    <row r="133" spans="1:6" x14ac:dyDescent="0.25">
      <c r="A133" s="204"/>
      <c r="B133" s="4" t="s">
        <v>95</v>
      </c>
      <c r="C133" s="5">
        <v>5935708.1820358494</v>
      </c>
      <c r="D133" s="6">
        <v>45117554.469987206</v>
      </c>
      <c r="E133" s="20">
        <f t="shared" si="7"/>
        <v>7.6010398567998054</v>
      </c>
    </row>
    <row r="134" spans="1:6" x14ac:dyDescent="0.25">
      <c r="A134" s="204"/>
      <c r="B134" s="4" t="s">
        <v>96</v>
      </c>
      <c r="C134" s="5">
        <v>1736505.0042041303</v>
      </c>
      <c r="D134" s="6">
        <v>10923485.861919226</v>
      </c>
      <c r="E134" s="20">
        <f t="shared" si="7"/>
        <v>6.2905006524445035</v>
      </c>
    </row>
    <row r="135" spans="1:6" x14ac:dyDescent="0.25">
      <c r="A135" s="204"/>
      <c r="B135" s="4" t="s">
        <v>97</v>
      </c>
      <c r="C135" s="5">
        <v>829789.79465470952</v>
      </c>
      <c r="D135" s="6">
        <v>6498641.7896516733</v>
      </c>
      <c r="E135" s="20">
        <f t="shared" si="7"/>
        <v>7.8316723482431776</v>
      </c>
    </row>
    <row r="136" spans="1:6" ht="15.75" thickBot="1" x14ac:dyDescent="0.3">
      <c r="A136" s="205"/>
      <c r="B136" s="21" t="s">
        <v>98</v>
      </c>
      <c r="C136" s="22">
        <v>266069.11120343237</v>
      </c>
      <c r="D136" s="23">
        <v>2932854.2161273048</v>
      </c>
      <c r="E136" s="24">
        <f t="shared" si="7"/>
        <v>11.022903796919476</v>
      </c>
    </row>
    <row r="137" spans="1:6" ht="15" customHeight="1" x14ac:dyDescent="0.25">
      <c r="A137" s="203" t="s">
        <v>99</v>
      </c>
      <c r="B137" s="16" t="s">
        <v>94</v>
      </c>
      <c r="C137" s="17">
        <v>1823110.4593347751</v>
      </c>
      <c r="D137" s="18">
        <v>10946999.379705394</v>
      </c>
      <c r="E137" s="19">
        <f t="shared" si="7"/>
        <v>6.0045727474460238</v>
      </c>
    </row>
    <row r="138" spans="1:6" x14ac:dyDescent="0.25">
      <c r="A138" s="204"/>
      <c r="B138" s="4" t="s">
        <v>95</v>
      </c>
      <c r="C138" s="5">
        <v>4099612.6044504605</v>
      </c>
      <c r="D138" s="6">
        <v>29560527.00319384</v>
      </c>
      <c r="E138" s="20">
        <f t="shared" si="7"/>
        <v>7.2105659376457911</v>
      </c>
    </row>
    <row r="139" spans="1:6" x14ac:dyDescent="0.25">
      <c r="A139" s="204"/>
      <c r="B139" s="4" t="s">
        <v>96</v>
      </c>
      <c r="C139" s="5">
        <v>2085112.9291067044</v>
      </c>
      <c r="D139" s="6">
        <v>15601966.428127637</v>
      </c>
      <c r="E139" s="20">
        <f t="shared" si="7"/>
        <v>7.4825522446938963</v>
      </c>
    </row>
    <row r="140" spans="1:6" x14ac:dyDescent="0.25">
      <c r="A140" s="204"/>
      <c r="B140" s="4" t="s">
        <v>97</v>
      </c>
      <c r="C140" s="5">
        <v>1972958.0621622871</v>
      </c>
      <c r="D140" s="6">
        <v>14284759.796016492</v>
      </c>
      <c r="E140" s="20">
        <f t="shared" si="7"/>
        <v>7.2402754371580196</v>
      </c>
    </row>
    <row r="141" spans="1:6" ht="15.75" thickBot="1" x14ac:dyDescent="0.3">
      <c r="A141" s="205"/>
      <c r="B141" s="21" t="s">
        <v>98</v>
      </c>
      <c r="C141" s="22">
        <v>945243.36605024105</v>
      </c>
      <c r="D141" s="23">
        <v>8597928.1092717089</v>
      </c>
      <c r="E141" s="24">
        <f t="shared" si="7"/>
        <v>9.0959941302721781</v>
      </c>
    </row>
    <row r="142" spans="1:6" ht="15" customHeight="1" x14ac:dyDescent="0.25">
      <c r="A142" s="203" t="s">
        <v>100</v>
      </c>
      <c r="B142" s="16" t="s">
        <v>101</v>
      </c>
      <c r="C142" s="17">
        <v>4128535.4387718402</v>
      </c>
      <c r="D142" s="18">
        <v>28447054.803182781</v>
      </c>
      <c r="E142" s="19">
        <f t="shared" si="7"/>
        <v>6.8903501556584024</v>
      </c>
    </row>
    <row r="143" spans="1:6" x14ac:dyDescent="0.25">
      <c r="A143" s="204"/>
      <c r="B143" s="4" t="s">
        <v>102</v>
      </c>
      <c r="C143" s="5">
        <v>3553977.7002627458</v>
      </c>
      <c r="D143" s="6">
        <v>25650860.123868149</v>
      </c>
      <c r="E143" s="20">
        <f t="shared" si="7"/>
        <v>7.2175073360679161</v>
      </c>
    </row>
    <row r="144" spans="1:6" x14ac:dyDescent="0.25">
      <c r="A144" s="204"/>
      <c r="B144" s="4" t="s">
        <v>103</v>
      </c>
      <c r="C144" s="5">
        <v>1243014.494575151</v>
      </c>
      <c r="D144" s="6">
        <v>6825868.775685491</v>
      </c>
      <c r="E144" s="20">
        <f t="shared" si="7"/>
        <v>5.4913830896384672</v>
      </c>
    </row>
    <row r="145" spans="1:5" x14ac:dyDescent="0.25">
      <c r="A145" s="204"/>
      <c r="B145" s="4" t="s">
        <v>104</v>
      </c>
      <c r="C145" s="5">
        <v>1570111.3332114052</v>
      </c>
      <c r="D145" s="6">
        <v>14468304.275554568</v>
      </c>
      <c r="E145" s="20">
        <f t="shared" si="7"/>
        <v>9.2148269804294856</v>
      </c>
    </row>
    <row r="146" spans="1:5" ht="15.75" thickBot="1" x14ac:dyDescent="0.3">
      <c r="A146" s="205"/>
      <c r="B146" s="21" t="s">
        <v>47</v>
      </c>
      <c r="C146" s="22">
        <v>430398.45428332459</v>
      </c>
      <c r="D146" s="23">
        <v>3600092.7380240862</v>
      </c>
      <c r="E146" s="24">
        <f t="shared" si="7"/>
        <v>8.3645577770922976</v>
      </c>
    </row>
    <row r="147" spans="1:5" ht="24" customHeight="1" x14ac:dyDescent="0.25">
      <c r="A147" s="203" t="s">
        <v>105</v>
      </c>
      <c r="B147" s="16" t="s">
        <v>12</v>
      </c>
      <c r="C147" s="17">
        <v>748633.0793496815</v>
      </c>
      <c r="D147" s="18">
        <v>4965909.6846332103</v>
      </c>
      <c r="E147" s="19">
        <f t="shared" si="7"/>
        <v>6.633302510419349</v>
      </c>
    </row>
    <row r="148" spans="1:5" x14ac:dyDescent="0.25">
      <c r="A148" s="204"/>
      <c r="B148" s="4" t="s">
        <v>13</v>
      </c>
      <c r="C148" s="5">
        <v>1300489.5093243415</v>
      </c>
      <c r="D148" s="6">
        <v>9180734.5390822124</v>
      </c>
      <c r="E148" s="20">
        <f t="shared" si="7"/>
        <v>7.0594452882991625</v>
      </c>
    </row>
    <row r="149" spans="1:5" x14ac:dyDescent="0.25">
      <c r="A149" s="204"/>
      <c r="B149" s="4" t="s">
        <v>106</v>
      </c>
      <c r="C149" s="5">
        <v>1172582.7310668333</v>
      </c>
      <c r="D149" s="6">
        <v>7706738.9741500253</v>
      </c>
      <c r="E149" s="20">
        <f t="shared" si="7"/>
        <v>6.5724479560928888</v>
      </c>
    </row>
    <row r="150" spans="1:5" x14ac:dyDescent="0.25">
      <c r="A150" s="204"/>
      <c r="B150" s="4" t="s">
        <v>107</v>
      </c>
      <c r="C150" s="5">
        <v>1074342.5446542688</v>
      </c>
      <c r="D150" s="6">
        <v>7814180.2708388716</v>
      </c>
      <c r="E150" s="20">
        <f t="shared" si="7"/>
        <v>7.2734532479615535</v>
      </c>
    </row>
    <row r="151" spans="1:5" x14ac:dyDescent="0.25">
      <c r="A151" s="204"/>
      <c r="B151" s="4" t="s">
        <v>108</v>
      </c>
      <c r="C151" s="5">
        <v>1001859.3918578671</v>
      </c>
      <c r="D151" s="6">
        <v>7312831.6100872559</v>
      </c>
      <c r="E151" s="20">
        <f t="shared" si="7"/>
        <v>7.2992594265410853</v>
      </c>
    </row>
    <row r="152" spans="1:5" x14ac:dyDescent="0.25">
      <c r="A152" s="204"/>
      <c r="B152" s="4" t="s">
        <v>15</v>
      </c>
      <c r="C152" s="5">
        <v>1611802.9457902403</v>
      </c>
      <c r="D152" s="6">
        <v>8210228.0967873409</v>
      </c>
      <c r="E152" s="20">
        <f t="shared" si="7"/>
        <v>5.0938162870536274</v>
      </c>
    </row>
    <row r="153" spans="1:5" x14ac:dyDescent="0.25">
      <c r="A153" s="204"/>
      <c r="B153" s="4" t="s">
        <v>109</v>
      </c>
      <c r="C153" s="5">
        <v>1326952.5058619762</v>
      </c>
      <c r="D153" s="6">
        <v>9442248.7013993319</v>
      </c>
      <c r="E153" s="20">
        <f t="shared" si="7"/>
        <v>7.1157397568390994</v>
      </c>
    </row>
    <row r="154" spans="1:5" x14ac:dyDescent="0.25">
      <c r="A154" s="204"/>
      <c r="B154" s="4" t="s">
        <v>11</v>
      </c>
      <c r="C154" s="5">
        <v>923975.47775819083</v>
      </c>
      <c r="D154" s="6">
        <v>11856521.79172313</v>
      </c>
      <c r="E154" s="20">
        <f t="shared" si="7"/>
        <v>12.832074094098463</v>
      </c>
    </row>
    <row r="155" spans="1:5" ht="15.75" thickBot="1" x14ac:dyDescent="0.3">
      <c r="A155" s="205"/>
      <c r="B155" s="21" t="s">
        <v>14</v>
      </c>
      <c r="C155" s="22">
        <v>1765399.2354410675</v>
      </c>
      <c r="D155" s="23">
        <v>12502787.047613692</v>
      </c>
      <c r="E155" s="24">
        <f t="shared" si="7"/>
        <v>7.0821300908120053</v>
      </c>
    </row>
    <row r="157" spans="1:5" x14ac:dyDescent="0.25">
      <c r="C157" s="168"/>
    </row>
  </sheetData>
  <sortState ref="B80:E93">
    <sortCondition descending="1" ref="E80:E93"/>
  </sortState>
  <mergeCells count="25">
    <mergeCell ref="A44:A52"/>
    <mergeCell ref="A3:A6"/>
    <mergeCell ref="A108:A110"/>
    <mergeCell ref="A1:B1"/>
    <mergeCell ref="A7:A27"/>
    <mergeCell ref="A28:A43"/>
    <mergeCell ref="A80:A93"/>
    <mergeCell ref="A104:A105"/>
    <mergeCell ref="A106:A107"/>
    <mergeCell ref="A94:A95"/>
    <mergeCell ref="A96:A101"/>
    <mergeCell ref="A102:A103"/>
    <mergeCell ref="A53:A62"/>
    <mergeCell ref="A63:A67"/>
    <mergeCell ref="A68:A79"/>
    <mergeCell ref="A118:A121"/>
    <mergeCell ref="A111:A117"/>
    <mergeCell ref="A147:A155"/>
    <mergeCell ref="A122:A125"/>
    <mergeCell ref="A126:A127"/>
    <mergeCell ref="A128:A129"/>
    <mergeCell ref="A130:A131"/>
    <mergeCell ref="A132:A136"/>
    <mergeCell ref="A137:A141"/>
    <mergeCell ref="A142:A146"/>
  </mergeCells>
  <conditionalFormatting sqref="E3:E155">
    <cfRule type="cellIs" dxfId="1" priority="2" operator="greaterThan">
      <formula>14</formula>
    </cfRule>
  </conditionalFormatting>
  <conditionalFormatting sqref="E1:E155 E555:E1048576">
    <cfRule type="cellIs" dxfId="0" priority="1" operator="lessThan">
      <formula>3.5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4"/>
  <sheetViews>
    <sheetView topLeftCell="B1" workbookViewId="0">
      <selection activeCell="D129" sqref="D129"/>
    </sheetView>
  </sheetViews>
  <sheetFormatPr defaultRowHeight="15" x14ac:dyDescent="0.25"/>
  <cols>
    <col min="1" max="1" width="32" customWidth="1"/>
    <col min="2" max="2" width="40.140625" style="35" customWidth="1"/>
    <col min="3" max="3" width="13.5703125" style="3" bestFit="1" customWidth="1"/>
    <col min="4" max="4" width="15" style="1" bestFit="1" customWidth="1"/>
    <col min="5" max="5" width="16.140625" style="2" customWidth="1"/>
  </cols>
  <sheetData>
    <row r="1" spans="1:5" ht="45" x14ac:dyDescent="0.25">
      <c r="A1" s="190" t="s">
        <v>224</v>
      </c>
      <c r="B1" s="191"/>
      <c r="C1" s="31" t="s">
        <v>172</v>
      </c>
      <c r="D1" s="32" t="s">
        <v>173</v>
      </c>
      <c r="E1" s="40" t="s">
        <v>171</v>
      </c>
    </row>
    <row r="2" spans="1:5" ht="15.75" thickBot="1" x14ac:dyDescent="0.3">
      <c r="A2" s="9"/>
      <c r="B2" s="107" t="s">
        <v>110</v>
      </c>
      <c r="C2" s="108">
        <f>'Visits, spend, spend per visit '!C2/'Visits, spend, spend per visit '!C$2</f>
        <v>1</v>
      </c>
      <c r="D2" s="108">
        <f>'Visits, spend, spend per visit '!D2/'Visits, spend, spend per visit '!D$2</f>
        <v>1</v>
      </c>
      <c r="E2" s="109">
        <f>D2-C2</f>
        <v>0</v>
      </c>
    </row>
    <row r="3" spans="1:5" x14ac:dyDescent="0.25">
      <c r="A3" s="203" t="s">
        <v>1</v>
      </c>
      <c r="B3" s="16" t="s">
        <v>2</v>
      </c>
      <c r="C3" s="41">
        <f>'Visits, spend, spend per visit '!C3/'Visits, spend, spend per visit '!C$2</f>
        <v>0.40002651264980194</v>
      </c>
      <c r="D3" s="41">
        <f>'Visits, spend, spend per visit '!D3/'Visits, spend, spend per visit '!D$2</f>
        <v>0.33639387551036881</v>
      </c>
      <c r="E3" s="42">
        <f t="shared" ref="E3:E65" si="0">D3-C3</f>
        <v>-6.3632637139433124E-2</v>
      </c>
    </row>
    <row r="4" spans="1:5" x14ac:dyDescent="0.25">
      <c r="A4" s="204"/>
      <c r="B4" s="4" t="s">
        <v>3</v>
      </c>
      <c r="C4" s="39">
        <f>'Visits, spend, spend per visit '!C4/'Visits, spend, spend per visit '!C$2</f>
        <v>6.7777433773280174E-2</v>
      </c>
      <c r="D4" s="46">
        <f>'Visits, spend, spend per visit '!D4/'Visits, spend, spend per visit '!D$2</f>
        <v>0.19793793651105995</v>
      </c>
      <c r="E4" s="43">
        <f t="shared" si="0"/>
        <v>0.13016050273777979</v>
      </c>
    </row>
    <row r="5" spans="1:5" ht="30" x14ac:dyDescent="0.25">
      <c r="A5" s="204"/>
      <c r="B5" s="4" t="s">
        <v>4</v>
      </c>
      <c r="C5" s="39">
        <f>'Visits, spend, spend per visit '!C5/'Visits, spend, spend per visit '!C$2</f>
        <v>3.7004821135014396E-2</v>
      </c>
      <c r="D5" s="48">
        <f>'Visits, spend, spend per visit '!D5/'Visits, spend, spend per visit '!D$2</f>
        <v>7.1832288550032625E-2</v>
      </c>
      <c r="E5" s="43">
        <f t="shared" si="0"/>
        <v>3.4827467415018229E-2</v>
      </c>
    </row>
    <row r="6" spans="1:5" ht="30.75" thickBot="1" x14ac:dyDescent="0.3">
      <c r="A6" s="205"/>
      <c r="B6" s="21" t="s">
        <v>5</v>
      </c>
      <c r="C6" s="44">
        <f>'Visits, spend, spend per visit '!C6/'Visits, spend, spend per visit '!C$2</f>
        <v>0.49519123244190349</v>
      </c>
      <c r="D6" s="47">
        <f>'Visits, spend, spend per visit '!D6/'Visits, spend, spend per visit '!D$2</f>
        <v>0.39383589942853858</v>
      </c>
      <c r="E6" s="45">
        <f t="shared" si="0"/>
        <v>-0.10135533301336491</v>
      </c>
    </row>
    <row r="7" spans="1:5" x14ac:dyDescent="0.25">
      <c r="A7" s="208" t="s">
        <v>134</v>
      </c>
      <c r="B7" s="16" t="s">
        <v>124</v>
      </c>
      <c r="C7" s="41">
        <f>'Visits, spend, spend per visit '!C7/'Visits, spend, spend per visit '!C$2</f>
        <v>5.1303515514425644E-3</v>
      </c>
      <c r="D7" s="41">
        <f>'Visits, spend, spend per visit '!D7/'Visits, spend, spend per visit '!D$2</f>
        <v>4.5855279395350404E-2</v>
      </c>
      <c r="E7" s="42">
        <f t="shared" si="0"/>
        <v>4.072492784390784E-2</v>
      </c>
    </row>
    <row r="8" spans="1:5" x14ac:dyDescent="0.25">
      <c r="A8" s="209"/>
      <c r="B8" s="4" t="s">
        <v>129</v>
      </c>
      <c r="C8" s="39">
        <f>'Visits, spend, spend per visit '!C8/'Visits, spend, spend per visit '!C$2</f>
        <v>4.5531680033579639E-3</v>
      </c>
      <c r="D8" s="39">
        <f>'Visits, spend, spend per visit '!D8/'Visits, spend, spend per visit '!D$2</f>
        <v>2.908436733852059E-2</v>
      </c>
      <c r="E8" s="43">
        <f t="shared" si="0"/>
        <v>2.4531199335162627E-2</v>
      </c>
    </row>
    <row r="9" spans="1:5" x14ac:dyDescent="0.25">
      <c r="A9" s="209"/>
      <c r="B9" s="4" t="s">
        <v>126</v>
      </c>
      <c r="C9" s="39">
        <f>'Visits, spend, spend per visit '!C9/'Visits, spend, spend per visit '!C$2</f>
        <v>3.6639105331548363E-2</v>
      </c>
      <c r="D9" s="46">
        <f>'Visits, spend, spend per visit '!D9/'Visits, spend, spend per visit '!D$2</f>
        <v>0.23191485950808594</v>
      </c>
      <c r="E9" s="43">
        <f t="shared" si="0"/>
        <v>0.19527575417653759</v>
      </c>
    </row>
    <row r="10" spans="1:5" x14ac:dyDescent="0.25">
      <c r="A10" s="209"/>
      <c r="B10" s="4" t="s">
        <v>123</v>
      </c>
      <c r="C10" s="39">
        <f>'Visits, spend, spend per visit '!C10/'Visits, spend, spend per visit '!C$2</f>
        <v>1.8301469340129207E-2</v>
      </c>
      <c r="D10" s="39">
        <f>'Visits, spend, spend per visit '!D10/'Visits, spend, spend per visit '!D$2</f>
        <v>0.11290971500202111</v>
      </c>
      <c r="E10" s="43">
        <f t="shared" si="0"/>
        <v>9.460824566189191E-2</v>
      </c>
    </row>
    <row r="11" spans="1:5" x14ac:dyDescent="0.25">
      <c r="A11" s="209"/>
      <c r="B11" s="4" t="s">
        <v>125</v>
      </c>
      <c r="C11" s="39">
        <f>'Visits, spend, spend per visit '!C11/'Visits, spend, spend per visit '!C$2</f>
        <v>1.9208465120412153E-2</v>
      </c>
      <c r="D11" s="39">
        <f>'Visits, spend, spend per visit '!D11/'Visits, spend, spend per visit '!D$2</f>
        <v>0.11302583628756163</v>
      </c>
      <c r="E11" s="43">
        <f t="shared" si="0"/>
        <v>9.3817371167149471E-2</v>
      </c>
    </row>
    <row r="12" spans="1:5" x14ac:dyDescent="0.25">
      <c r="A12" s="209"/>
      <c r="B12" s="4" t="s">
        <v>113</v>
      </c>
      <c r="C12" s="39">
        <f>'Visits, spend, spend per visit '!C12/'Visits, spend, spend per visit '!C$2</f>
        <v>6.4881923826598395E-2</v>
      </c>
      <c r="D12" s="46">
        <f>'Visits, spend, spend per visit '!D12/'Visits, spend, spend per visit '!D$2</f>
        <v>0.3450103303981143</v>
      </c>
      <c r="E12" s="43">
        <f t="shared" si="0"/>
        <v>0.28012840657151589</v>
      </c>
    </row>
    <row r="13" spans="1:5" x14ac:dyDescent="0.25">
      <c r="A13" s="209"/>
      <c r="B13" s="4" t="s">
        <v>119</v>
      </c>
      <c r="C13" s="39">
        <f>'Visits, spend, spend per visit '!C13/'Visits, spend, spend per visit '!C$2</f>
        <v>2.0225540011398476E-2</v>
      </c>
      <c r="D13" s="39">
        <f>'Visits, spend, spend per visit '!D13/'Visits, spend, spend per visit '!D$2</f>
        <v>9.3882480315346323E-2</v>
      </c>
      <c r="E13" s="43">
        <f t="shared" si="0"/>
        <v>7.3656940303947843E-2</v>
      </c>
    </row>
    <row r="14" spans="1:5" x14ac:dyDescent="0.25">
      <c r="A14" s="209"/>
      <c r="B14" s="4" t="s">
        <v>115</v>
      </c>
      <c r="C14" s="39">
        <f>'Visits, spend, spend per visit '!C14/'Visits, spend, spend per visit '!C$2</f>
        <v>6.0694257281495604E-3</v>
      </c>
      <c r="D14" s="39">
        <f>'Visits, spend, spend per visit '!D14/'Visits, spend, spend per visit '!D$2</f>
        <v>2.1188336314008741E-2</v>
      </c>
      <c r="E14" s="43">
        <f t="shared" si="0"/>
        <v>1.511891058585918E-2</v>
      </c>
    </row>
    <row r="15" spans="1:5" x14ac:dyDescent="0.25">
      <c r="A15" s="209"/>
      <c r="B15" s="4" t="s">
        <v>118</v>
      </c>
      <c r="C15" s="39">
        <f>'Visits, spend, spend per visit '!C15/'Visits, spend, spend per visit '!C$2</f>
        <v>2.0648212578162103E-3</v>
      </c>
      <c r="D15" s="39">
        <f>'Visits, spend, spend per visit '!D15/'Visits, spend, spend per visit '!D$2</f>
        <v>5.2387560762938894E-3</v>
      </c>
      <c r="E15" s="43">
        <f t="shared" si="0"/>
        <v>3.1739348184776791E-3</v>
      </c>
    </row>
    <row r="16" spans="1:5" x14ac:dyDescent="0.25">
      <c r="A16" s="209"/>
      <c r="B16" s="4" t="s">
        <v>116</v>
      </c>
      <c r="C16" s="39">
        <f>'Visits, spend, spend per visit '!C16/'Visits, spend, spend per visit '!C$2</f>
        <v>1.0287787705661388E-2</v>
      </c>
      <c r="D16" s="39">
        <f>'Visits, spend, spend per visit '!D16/'Visits, spend, spend per visit '!D$2</f>
        <v>2.3486170687984705E-2</v>
      </c>
      <c r="E16" s="43">
        <f t="shared" si="0"/>
        <v>1.3198382982323316E-2</v>
      </c>
    </row>
    <row r="17" spans="1:5" x14ac:dyDescent="0.25">
      <c r="A17" s="209"/>
      <c r="B17" s="4" t="s">
        <v>132</v>
      </c>
      <c r="C17" s="39">
        <f>'Visits, spend, spend per visit '!C18/'Visits, spend, spend per visit '!C$2</f>
        <v>1.6320958772616218E-2</v>
      </c>
      <c r="D17" s="39">
        <f>'Visits, spend, spend per visit '!D18/'Visits, spend, spend per visit '!D$2</f>
        <v>3.3711218809124789E-2</v>
      </c>
      <c r="E17" s="43">
        <f t="shared" si="0"/>
        <v>1.7390260036508572E-2</v>
      </c>
    </row>
    <row r="18" spans="1:5" x14ac:dyDescent="0.25">
      <c r="A18" s="209"/>
      <c r="B18" s="4" t="s">
        <v>130</v>
      </c>
      <c r="C18" s="39">
        <f>'Visits, spend, spend per visit '!C19/'Visits, spend, spend per visit '!C$2</f>
        <v>2.7975630471311758E-2</v>
      </c>
      <c r="D18" s="39">
        <f>'Visits, spend, spend per visit '!D19/'Visits, spend, spend per visit '!D$2</f>
        <v>5.7256780323737579E-2</v>
      </c>
      <c r="E18" s="43">
        <f t="shared" si="0"/>
        <v>2.928114985242582E-2</v>
      </c>
    </row>
    <row r="19" spans="1:5" x14ac:dyDescent="0.25">
      <c r="A19" s="209"/>
      <c r="B19" s="4" t="s">
        <v>114</v>
      </c>
      <c r="C19" s="39">
        <f>'Visits, spend, spend per visit '!C20/'Visits, spend, spend per visit '!C$2</f>
        <v>3.7950420894103088E-3</v>
      </c>
      <c r="D19" s="39">
        <f>'Visits, spend, spend per visit '!D20/'Visits, spend, spend per visit '!D$2</f>
        <v>7.4332243186620139E-3</v>
      </c>
      <c r="E19" s="43">
        <f t="shared" si="0"/>
        <v>3.6381822292517051E-3</v>
      </c>
    </row>
    <row r="20" spans="1:5" x14ac:dyDescent="0.25">
      <c r="A20" s="209"/>
      <c r="B20" s="4" t="s">
        <v>120</v>
      </c>
      <c r="C20" s="39">
        <f>'Visits, spend, spend per visit '!C21/'Visits, spend, spend per visit '!C$2</f>
        <v>8.8151162068851818E-2</v>
      </c>
      <c r="D20" s="48">
        <f>'Visits, spend, spend per visit '!D21/'Visits, spend, spend per visit '!D$2</f>
        <v>0.15817603661824126</v>
      </c>
      <c r="E20" s="43">
        <f t="shared" si="0"/>
        <v>7.0024874549389438E-2</v>
      </c>
    </row>
    <row r="21" spans="1:5" ht="30" x14ac:dyDescent="0.25">
      <c r="A21" s="209"/>
      <c r="B21" s="4" t="s">
        <v>131</v>
      </c>
      <c r="C21" s="39">
        <f>'Visits, spend, spend per visit '!C22/'Visits, spend, spend per visit '!C$2</f>
        <v>2.6059159651057782E-2</v>
      </c>
      <c r="D21" s="39">
        <f>'Visits, spend, spend per visit '!D22/'Visits, spend, spend per visit '!D$2</f>
        <v>4.2406739678885502E-2</v>
      </c>
      <c r="E21" s="43">
        <f t="shared" si="0"/>
        <v>1.634758002782772E-2</v>
      </c>
    </row>
    <row r="22" spans="1:5" ht="30" x14ac:dyDescent="0.25">
      <c r="A22" s="209"/>
      <c r="B22" s="4" t="s">
        <v>127</v>
      </c>
      <c r="C22" s="39">
        <f>'Visits, spend, spend per visit '!C23/'Visits, spend, spend per visit '!C$2</f>
        <v>0.26304181255696341</v>
      </c>
      <c r="D22" s="46">
        <f>'Visits, spend, spend per visit '!D23/'Visits, spend, spend per visit '!D$2</f>
        <v>0.35439191454358437</v>
      </c>
      <c r="E22" s="43">
        <f t="shared" si="0"/>
        <v>9.1350101986620968E-2</v>
      </c>
    </row>
    <row r="23" spans="1:5" x14ac:dyDescent="0.25">
      <c r="A23" s="209"/>
      <c r="B23" s="4" t="s">
        <v>117</v>
      </c>
      <c r="C23" s="39">
        <f>'Visits, spend, spend per visit '!C24/'Visits, spend, spend per visit '!C$2</f>
        <v>1.138954537978157E-2</v>
      </c>
      <c r="D23" s="39">
        <f>'Visits, spend, spend per visit '!D24/'Visits, spend, spend per visit '!D$2</f>
        <v>1.4360646132771064E-2</v>
      </c>
      <c r="E23" s="43">
        <f t="shared" si="0"/>
        <v>2.9711007529894945E-3</v>
      </c>
    </row>
    <row r="24" spans="1:5" x14ac:dyDescent="0.25">
      <c r="A24" s="209"/>
      <c r="B24" s="4" t="s">
        <v>121</v>
      </c>
      <c r="C24" s="39">
        <f>'Visits, spend, spend per visit '!C25/'Visits, spend, spend per visit '!C$2</f>
        <v>2.0763851271262599E-2</v>
      </c>
      <c r="D24" s="39">
        <f>'Visits, spend, spend per visit '!D25/'Visits, spend, spend per visit '!D$2</f>
        <v>1.7734344506649524E-2</v>
      </c>
      <c r="E24" s="43">
        <f t="shared" si="0"/>
        <v>-3.0295067646130755E-3</v>
      </c>
    </row>
    <row r="25" spans="1:5" x14ac:dyDescent="0.25">
      <c r="A25" s="209"/>
      <c r="B25" s="4" t="s">
        <v>122</v>
      </c>
      <c r="C25" s="39">
        <f>'Visits, spend, spend per visit '!C26/'Visits, spend, spend per visit '!C$2</f>
        <v>2.9384321977244256E-2</v>
      </c>
      <c r="D25" s="39">
        <f>'Visits, spend, spend per visit '!D26/'Visits, spend, spend per visit '!D$2</f>
        <v>1.7896730475832033E-2</v>
      </c>
      <c r="E25" s="43">
        <f t="shared" si="0"/>
        <v>-1.1487591501412223E-2</v>
      </c>
    </row>
    <row r="26" spans="1:5" ht="30.75" thickBot="1" x14ac:dyDescent="0.3">
      <c r="A26" s="210"/>
      <c r="B26" s="21" t="s">
        <v>128</v>
      </c>
      <c r="C26" s="44">
        <f>'Visits, spend, spend per visit '!C27/'Visits, spend, spend per visit '!C$2</f>
        <v>0.49784791040107262</v>
      </c>
      <c r="D26" s="47">
        <f>'Visits, spend, spend per visit '!D27/'Visits, spend, spend per visit '!D$2</f>
        <v>0.11737921449632216</v>
      </c>
      <c r="E26" s="45">
        <f t="shared" si="0"/>
        <v>-0.38046869590475046</v>
      </c>
    </row>
    <row r="27" spans="1:5" x14ac:dyDescent="0.25">
      <c r="A27" s="211" t="s">
        <v>151</v>
      </c>
      <c r="B27" s="16" t="s">
        <v>149</v>
      </c>
      <c r="C27" s="41">
        <f>'Visits, spend, spend per visit '!C28/'Visits, spend, spend per visit '!C$2</f>
        <v>3.4648397953153547E-2</v>
      </c>
      <c r="D27" s="41">
        <f>'Visits, spend, spend per visit '!D28/'Visits, spend, spend per visit '!D$2</f>
        <v>0.11297591320589145</v>
      </c>
      <c r="E27" s="42">
        <f t="shared" si="0"/>
        <v>7.83275152527379E-2</v>
      </c>
    </row>
    <row r="28" spans="1:5" x14ac:dyDescent="0.25">
      <c r="A28" s="212"/>
      <c r="B28" s="4" t="s">
        <v>148</v>
      </c>
      <c r="C28" s="39">
        <f>'Visits, spend, spend per visit '!C29/'Visits, spend, spend per visit '!C$2</f>
        <v>6.2064277108920055E-2</v>
      </c>
      <c r="D28" s="46">
        <f>'Visits, spend, spend per visit '!D29/'Visits, spend, spend per visit '!D$2</f>
        <v>0.19814317422528377</v>
      </c>
      <c r="E28" s="43">
        <f t="shared" si="0"/>
        <v>0.13607889711636373</v>
      </c>
    </row>
    <row r="29" spans="1:5" x14ac:dyDescent="0.25">
      <c r="A29" s="212"/>
      <c r="B29" s="4" t="s">
        <v>150</v>
      </c>
      <c r="C29" s="39">
        <f>'Visits, spend, spend per visit '!C30/'Visits, spend, spend per visit '!C$2</f>
        <v>4.5926965357657785E-2</v>
      </c>
      <c r="D29" s="39">
        <f>'Visits, spend, spend per visit '!D30/'Visits, spend, spend per visit '!D$2</f>
        <v>0.11121954655994784</v>
      </c>
      <c r="E29" s="43">
        <f t="shared" si="0"/>
        <v>6.5292581202290062E-2</v>
      </c>
    </row>
    <row r="30" spans="1:5" x14ac:dyDescent="0.25">
      <c r="A30" s="212"/>
      <c r="B30" s="4" t="s">
        <v>137</v>
      </c>
      <c r="C30" s="39">
        <f>'Visits, spend, spend per visit '!C31/'Visits, spend, spend per visit '!C$2</f>
        <v>2.5182357941815576E-2</v>
      </c>
      <c r="D30" s="39">
        <f>'Visits, spend, spend per visit '!D31/'Visits, spend, spend per visit '!D$2</f>
        <v>5.5151654430280285E-2</v>
      </c>
      <c r="E30" s="43">
        <f t="shared" si="0"/>
        <v>2.9969296488464709E-2</v>
      </c>
    </row>
    <row r="31" spans="1:5" x14ac:dyDescent="0.25">
      <c r="A31" s="212"/>
      <c r="B31" s="4" t="s">
        <v>141</v>
      </c>
      <c r="C31" s="39">
        <f>'Visits, spend, spend per visit '!C32/'Visits, spend, spend per visit '!C$2</f>
        <v>7.1185974964212528E-2</v>
      </c>
      <c r="D31" s="39">
        <f>'Visits, spend, spend per visit '!D32/'Visits, spend, spend per visit '!D$2</f>
        <v>9.3658016264285535E-2</v>
      </c>
      <c r="E31" s="43">
        <f t="shared" si="0"/>
        <v>2.2472041300073006E-2</v>
      </c>
    </row>
    <row r="32" spans="1:5" x14ac:dyDescent="0.25">
      <c r="A32" s="212"/>
      <c r="B32" s="4" t="s">
        <v>139</v>
      </c>
      <c r="C32" s="39">
        <f>'Visits, spend, spend per visit '!C33/'Visits, spend, spend per visit '!C$2</f>
        <v>6.5602340668793238E-2</v>
      </c>
      <c r="D32" s="39">
        <f>'Visits, spend, spend per visit '!D33/'Visits, spend, spend per visit '!D$2</f>
        <v>7.9366649146239171E-2</v>
      </c>
      <c r="E32" s="43">
        <f t="shared" si="0"/>
        <v>1.3764308477445933E-2</v>
      </c>
    </row>
    <row r="33" spans="1:5" x14ac:dyDescent="0.25">
      <c r="A33" s="212"/>
      <c r="B33" s="4" t="s">
        <v>142</v>
      </c>
      <c r="C33" s="39">
        <f>'Visits, spend, spend per visit '!C34/'Visits, spend, spend per visit '!C$2</f>
        <v>0.11850586223483893</v>
      </c>
      <c r="D33" s="39">
        <f>'Visits, spend, spend per visit '!D34/'Visits, spend, spend per visit '!D$2</f>
        <v>0.12510904260383357</v>
      </c>
      <c r="E33" s="43">
        <f t="shared" si="0"/>
        <v>6.6031803689946406E-3</v>
      </c>
    </row>
    <row r="34" spans="1:5" x14ac:dyDescent="0.25">
      <c r="A34" s="212"/>
      <c r="B34" s="4" t="s">
        <v>145</v>
      </c>
      <c r="C34" s="39">
        <f>'Visits, spend, spend per visit '!C35/'Visits, spend, spend per visit '!C$2</f>
        <v>3.3346651903419379E-2</v>
      </c>
      <c r="D34" s="39">
        <f>'Visits, spend, spend per visit '!D35/'Visits, spend, spend per visit '!D$2</f>
        <v>3.4949105964891022E-2</v>
      </c>
      <c r="E34" s="43">
        <f t="shared" si="0"/>
        <v>1.6024540614716434E-3</v>
      </c>
    </row>
    <row r="35" spans="1:5" x14ac:dyDescent="0.25">
      <c r="A35" s="212"/>
      <c r="B35" s="4" t="s">
        <v>147</v>
      </c>
      <c r="C35" s="39">
        <f>'Visits, spend, spend per visit '!C36/'Visits, spend, spend per visit '!C$2</f>
        <v>8.8396496489283868E-2</v>
      </c>
      <c r="D35" s="39">
        <f>'Visits, spend, spend per visit '!D36/'Visits, spend, spend per visit '!D$2</f>
        <v>8.9516333180371652E-2</v>
      </c>
      <c r="E35" s="43">
        <f t="shared" si="0"/>
        <v>1.1198366910877833E-3</v>
      </c>
    </row>
    <row r="36" spans="1:5" x14ac:dyDescent="0.25">
      <c r="A36" s="212"/>
      <c r="B36" s="4" t="s">
        <v>138</v>
      </c>
      <c r="C36" s="39">
        <f>'Visits, spend, spend per visit '!C37/'Visits, spend, spend per visit '!C$2</f>
        <v>9.1322393225466092E-2</v>
      </c>
      <c r="D36" s="39">
        <f>'Visits, spend, spend per visit '!D37/'Visits, spend, spend per visit '!D$2</f>
        <v>8.7798914083107957E-2</v>
      </c>
      <c r="E36" s="43">
        <f t="shared" si="0"/>
        <v>-3.5234791423581352E-3</v>
      </c>
    </row>
    <row r="37" spans="1:5" x14ac:dyDescent="0.25">
      <c r="A37" s="212"/>
      <c r="B37" s="4" t="s">
        <v>143</v>
      </c>
      <c r="C37" s="39">
        <f>'Visits, spend, spend per visit '!C38/'Visits, spend, spend per visit '!C$2</f>
        <v>0.23495754952139453</v>
      </c>
      <c r="D37" s="39">
        <f>'Visits, spend, spend per visit '!D38/'Visits, spend, spend per visit '!D$2</f>
        <v>0.17791826937474567</v>
      </c>
      <c r="E37" s="43">
        <f t="shared" si="0"/>
        <v>-5.7039280146648857E-2</v>
      </c>
    </row>
    <row r="38" spans="1:5" x14ac:dyDescent="0.25">
      <c r="A38" s="212"/>
      <c r="B38" s="4" t="s">
        <v>136</v>
      </c>
      <c r="C38" s="39">
        <f>'Visits, spend, spend per visit '!C39/'Visits, spend, spend per visit '!C$2</f>
        <v>8.1733792767931954E-2</v>
      </c>
      <c r="D38" s="39">
        <f>'Visits, spend, spend per visit '!D39/'Visits, spend, spend per visit '!D$2</f>
        <v>5.7486484281311166E-2</v>
      </c>
      <c r="E38" s="43">
        <f t="shared" si="0"/>
        <v>-2.4247308486620787E-2</v>
      </c>
    </row>
    <row r="39" spans="1:5" x14ac:dyDescent="0.25">
      <c r="A39" s="212"/>
      <c r="B39" s="4" t="s">
        <v>135</v>
      </c>
      <c r="C39" s="39">
        <f>'Visits, spend, spend per visit '!C40/'Visits, spend, spend per visit '!C$2</f>
        <v>0.12603847386760333</v>
      </c>
      <c r="D39" s="39">
        <f>'Visits, spend, spend per visit '!D40/'Visits, spend, spend per visit '!D$2</f>
        <v>7.2057327130354579E-2</v>
      </c>
      <c r="E39" s="43">
        <f t="shared" si="0"/>
        <v>-5.3981146737248756E-2</v>
      </c>
    </row>
    <row r="40" spans="1:5" x14ac:dyDescent="0.25">
      <c r="A40" s="212"/>
      <c r="B40" s="4" t="s">
        <v>146</v>
      </c>
      <c r="C40" s="39">
        <f>'Visits, spend, spend per visit '!C41/'Visits, spend, spend per visit '!C$2</f>
        <v>7.333017095857107E-2</v>
      </c>
      <c r="D40" s="39">
        <f>'Visits, spend, spend per visit '!D41/'Visits, spend, spend per visit '!D$2</f>
        <v>3.8379484164993108E-2</v>
      </c>
      <c r="E40" s="43">
        <f t="shared" si="0"/>
        <v>-3.4950686793577962E-2</v>
      </c>
    </row>
    <row r="41" spans="1:5" x14ac:dyDescent="0.25">
      <c r="A41" s="212"/>
      <c r="B41" s="4" t="s">
        <v>140</v>
      </c>
      <c r="C41" s="39">
        <f>'Visits, spend, spend per visit '!C42/'Visits, spend, spend per visit '!C$2</f>
        <v>0.1439377587953718</v>
      </c>
      <c r="D41" s="49">
        <f>'Visits, spend, spend per visit '!D42/'Visits, spend, spend per visit '!D$2</f>
        <v>4.9030250897927521E-2</v>
      </c>
      <c r="E41" s="43">
        <f t="shared" si="0"/>
        <v>-9.4907507897444274E-2</v>
      </c>
    </row>
    <row r="42" spans="1:5" ht="15.75" thickBot="1" x14ac:dyDescent="0.3">
      <c r="A42" s="213"/>
      <c r="B42" s="21" t="s">
        <v>144</v>
      </c>
      <c r="C42" s="44">
        <f>'Visits, spend, spend per visit '!C43/'Visits, spend, spend per visit '!C$2</f>
        <v>5.6145736925990244E-3</v>
      </c>
      <c r="D42" s="44">
        <f>'Visits, spend, spend per visit '!D43/'Visits, spend, spend per visit '!D$2</f>
        <v>1.9112134120213885E-3</v>
      </c>
      <c r="E42" s="45">
        <f t="shared" si="0"/>
        <v>-3.7033602805776359E-3</v>
      </c>
    </row>
    <row r="43" spans="1:5" x14ac:dyDescent="0.25">
      <c r="A43" s="203" t="s">
        <v>8</v>
      </c>
      <c r="B43" s="16" t="s">
        <v>15</v>
      </c>
      <c r="C43" s="41">
        <f>'Visits, spend, spend per visit '!C44/'Visits, spend, spend per visit '!C$2</f>
        <v>0.15200080211736494</v>
      </c>
      <c r="D43" s="41">
        <f>'Visits, spend, spend per visit '!D44/'Visits, spend, spend per visit '!D$2</f>
        <v>0.18519945647645486</v>
      </c>
      <c r="E43" s="42">
        <f t="shared" si="0"/>
        <v>3.3198654359089919E-2</v>
      </c>
    </row>
    <row r="44" spans="1:5" x14ac:dyDescent="0.25">
      <c r="A44" s="204"/>
      <c r="B44" s="4" t="s">
        <v>11</v>
      </c>
      <c r="C44" s="39">
        <f>'Visits, spend, spend per visit '!C45/'Visits, spend, spend per visit '!C$2</f>
        <v>8.0492586465294808E-2</v>
      </c>
      <c r="D44" s="39">
        <f>'Visits, spend, spend per visit '!D45/'Visits, spend, spend per visit '!D$2</f>
        <v>9.536878586677916E-2</v>
      </c>
      <c r="E44" s="43">
        <f t="shared" si="0"/>
        <v>1.4876199401484352E-2</v>
      </c>
    </row>
    <row r="45" spans="1:5" x14ac:dyDescent="0.25">
      <c r="A45" s="204"/>
      <c r="B45" s="4" t="s">
        <v>13</v>
      </c>
      <c r="C45" s="39">
        <f>'Visits, spend, spend per visit '!C46/'Visits, spend, spend per visit '!C$2</f>
        <v>0.11398889657921095</v>
      </c>
      <c r="D45" s="39">
        <f>'Visits, spend, spend per visit '!D46/'Visits, spend, spend per visit '!D$2</f>
        <v>0.11759644946962303</v>
      </c>
      <c r="E45" s="43">
        <f t="shared" si="0"/>
        <v>3.6075528904120774E-3</v>
      </c>
    </row>
    <row r="46" spans="1:5" x14ac:dyDescent="0.25">
      <c r="A46" s="204"/>
      <c r="B46" s="4" t="s">
        <v>14</v>
      </c>
      <c r="C46" s="39">
        <f>'Visits, spend, spend per visit '!C47/'Visits, spend, spend per visit '!C$2</f>
        <v>0.15721518326516182</v>
      </c>
      <c r="D46" s="39">
        <f>'Visits, spend, spend per visit '!D47/'Visits, spend, spend per visit '!D$2</f>
        <v>0.14678575734669552</v>
      </c>
      <c r="E46" s="43">
        <f t="shared" si="0"/>
        <v>-1.0429425918466295E-2</v>
      </c>
    </row>
    <row r="47" spans="1:5" x14ac:dyDescent="0.25">
      <c r="A47" s="204"/>
      <c r="B47" s="4" t="s">
        <v>17</v>
      </c>
      <c r="C47" s="39">
        <f>'Visits, spend, spend per visit '!C48/'Visits, spend, spend per visit '!C$2</f>
        <v>0.10904724896523597</v>
      </c>
      <c r="D47" s="39">
        <f>'Visits, spend, spend per visit '!D48/'Visits, spend, spend per visit '!D$2</f>
        <v>9.904085293710152E-2</v>
      </c>
      <c r="E47" s="43">
        <f t="shared" si="0"/>
        <v>-1.0006396028134454E-2</v>
      </c>
    </row>
    <row r="48" spans="1:5" x14ac:dyDescent="0.25">
      <c r="A48" s="204"/>
      <c r="B48" s="4" t="s">
        <v>9</v>
      </c>
      <c r="C48" s="39">
        <f>'Visits, spend, spend per visit '!C49/'Visits, spend, spend per visit '!C$2</f>
        <v>9.2451048400882849E-2</v>
      </c>
      <c r="D48" s="39">
        <f>'Visits, spend, spend per visit '!D49/'Visits, spend, spend per visit '!D$2</f>
        <v>7.2934175462817191E-2</v>
      </c>
      <c r="E48" s="43">
        <f t="shared" si="0"/>
        <v>-1.9516872938065657E-2</v>
      </c>
    </row>
    <row r="49" spans="1:7" x14ac:dyDescent="0.25">
      <c r="A49" s="204"/>
      <c r="B49" s="4" t="s">
        <v>10</v>
      </c>
      <c r="C49" s="39">
        <f>'Visits, spend, spend per visit '!C50/'Visits, spend, spend per visit '!C$2</f>
        <v>0.11980834762921874</v>
      </c>
      <c r="D49" s="39">
        <f>'Visits, spend, spend per visit '!D50/'Visits, spend, spend per visit '!D$2</f>
        <v>9.3432476406309514E-2</v>
      </c>
      <c r="E49" s="43">
        <f t="shared" si="0"/>
        <v>-2.6375871222909228E-2</v>
      </c>
    </row>
    <row r="50" spans="1:7" x14ac:dyDescent="0.25">
      <c r="A50" s="204"/>
      <c r="B50" s="4" t="s">
        <v>16</v>
      </c>
      <c r="C50" s="39">
        <f>'Visits, spend, spend per visit '!C51/'Visits, spend, spend per visit '!C$2</f>
        <v>8.7303178700221029E-2</v>
      </c>
      <c r="D50" s="39">
        <f>'Visits, spend, spend per visit '!D51/'Visits, spend, spend per visit '!D$2</f>
        <v>5.1832147612620103E-2</v>
      </c>
      <c r="E50" s="43">
        <f t="shared" si="0"/>
        <v>-3.5471031087600927E-2</v>
      </c>
    </row>
    <row r="51" spans="1:7" ht="15.75" thickBot="1" x14ac:dyDescent="0.3">
      <c r="A51" s="205"/>
      <c r="B51" s="21" t="s">
        <v>12</v>
      </c>
      <c r="C51" s="44">
        <f>'Visits, spend, spend per visit '!C52/'Visits, spend, spend per visit '!C$2</f>
        <v>6.5962749374490953E-2</v>
      </c>
      <c r="D51" s="44">
        <f>'Visits, spend, spend per visit '!D52/'Visits, spend, spend per visit '!D$2</f>
        <v>3.2765195255258048E-2</v>
      </c>
      <c r="E51" s="45">
        <f t="shared" si="0"/>
        <v>-3.3197554119232905E-2</v>
      </c>
    </row>
    <row r="52" spans="1:7" x14ac:dyDescent="0.25">
      <c r="A52" s="203" t="s">
        <v>18</v>
      </c>
      <c r="B52" s="16" t="s">
        <v>19</v>
      </c>
      <c r="C52" s="41">
        <f>'Visits, spend, spend per visit '!C53/'Visits, spend, spend per visit '!C$2</f>
        <v>0.40324643939671234</v>
      </c>
      <c r="D52" s="50">
        <f>'Visits, spend, spend per visit '!D53/'Visits, spend, spend per visit '!D$2</f>
        <v>7.4994375705577043E-2</v>
      </c>
      <c r="E52" s="42">
        <f t="shared" si="0"/>
        <v>-0.3282520636911353</v>
      </c>
    </row>
    <row r="53" spans="1:7" x14ac:dyDescent="0.25">
      <c r="A53" s="204"/>
      <c r="B53" s="4" t="s">
        <v>20</v>
      </c>
      <c r="C53" s="39">
        <f>'Visits, spend, spend per visit '!C54/'Visits, spend, spend per visit '!C$2</f>
        <v>0.25756758278819974</v>
      </c>
      <c r="D53" s="49">
        <f>'Visits, spend, spend per visit '!D54/'Visits, spend, spend per visit '!D$2</f>
        <v>8.3688850497548012E-2</v>
      </c>
      <c r="E53" s="43">
        <f t="shared" si="0"/>
        <v>-0.17387873229065173</v>
      </c>
    </row>
    <row r="54" spans="1:7" x14ac:dyDescent="0.25">
      <c r="A54" s="204"/>
      <c r="B54" s="4" t="s">
        <v>21</v>
      </c>
      <c r="C54" s="39">
        <f>'Visits, spend, spend per visit '!C55/'Visits, spend, spend per visit '!C$2</f>
        <v>0.15214217037127353</v>
      </c>
      <c r="D54" s="39">
        <f>'Visits, spend, spend per visit '!D55/'Visits, spend, spend per visit '!D$2</f>
        <v>0.14709770387867815</v>
      </c>
      <c r="E54" s="43">
        <f t="shared" si="0"/>
        <v>-5.0444664925953786E-3</v>
      </c>
    </row>
    <row r="55" spans="1:7" x14ac:dyDescent="0.25">
      <c r="A55" s="204"/>
      <c r="B55" s="4" t="s">
        <v>22</v>
      </c>
      <c r="C55" s="39">
        <f>'Visits, spend, spend per visit '!C56/'Visits, spend, spend per visit '!C$2</f>
        <v>7.0268536325654454E-2</v>
      </c>
      <c r="D55" s="39">
        <f>'Visits, spend, spend per visit '!D56/'Visits, spend, spend per visit '!D$2</f>
        <v>9.9018038014035414E-2</v>
      </c>
      <c r="E55" s="43">
        <f t="shared" si="0"/>
        <v>2.874950168838096E-2</v>
      </c>
      <c r="G55" s="65" t="s">
        <v>436</v>
      </c>
    </row>
    <row r="56" spans="1:7" x14ac:dyDescent="0.25">
      <c r="A56" s="204"/>
      <c r="B56" s="4" t="s">
        <v>23</v>
      </c>
      <c r="C56" s="39">
        <f>'Visits, spend, spend per visit '!C57/'Visits, spend, spend per visit '!C$2</f>
        <v>4.5686779461117655E-2</v>
      </c>
      <c r="D56" s="39">
        <f>'Visits, spend, spend per visit '!D57/'Visits, spend, spend per visit '!D$2</f>
        <v>0.11373703064405372</v>
      </c>
      <c r="E56" s="43">
        <f t="shared" si="0"/>
        <v>6.8050251182936061E-2</v>
      </c>
      <c r="G56" t="s">
        <v>437</v>
      </c>
    </row>
    <row r="57" spans="1:7" x14ac:dyDescent="0.25">
      <c r="A57" s="204"/>
      <c r="B57" s="4" t="s">
        <v>24</v>
      </c>
      <c r="C57" s="39">
        <f>'Visits, spend, spend per visit '!C58/'Visits, spend, spend per visit '!C$2</f>
        <v>3.2316668070301355E-2</v>
      </c>
      <c r="D57" s="39">
        <f>'Visits, spend, spend per visit '!D58/'Visits, spend, spend per visit '!D$2</f>
        <v>0.12045172543352324</v>
      </c>
      <c r="E57" s="43">
        <f t="shared" si="0"/>
        <v>8.8135057363221886E-2</v>
      </c>
      <c r="G57" t="s">
        <v>438</v>
      </c>
    </row>
    <row r="58" spans="1:7" x14ac:dyDescent="0.25">
      <c r="A58" s="204"/>
      <c r="B58" s="4" t="s">
        <v>25</v>
      </c>
      <c r="C58" s="39">
        <f>'Visits, spend, spend per visit '!C59/'Visits, spend, spend per visit '!C$2</f>
        <v>1.3140534731545214E-2</v>
      </c>
      <c r="D58" s="39">
        <f>'Visits, spend, spend per visit '!D59/'Visits, spend, spend per visit '!D$2</f>
        <v>7.0777479642764596E-2</v>
      </c>
      <c r="E58" s="43">
        <f t="shared" si="0"/>
        <v>5.763694491121938E-2</v>
      </c>
    </row>
    <row r="59" spans="1:7" x14ac:dyDescent="0.25">
      <c r="A59" s="204"/>
      <c r="B59" s="4" t="s">
        <v>26</v>
      </c>
      <c r="C59" s="39">
        <f>'Visits, spend, spend per visit '!C60/'Visits, spend, spend per visit '!C$2</f>
        <v>8.4238554266365378E-3</v>
      </c>
      <c r="D59" s="39">
        <f>'Visits, spend, spend per visit '!D60/'Visits, spend, spend per visit '!D$2</f>
        <v>7.4036088743679535E-2</v>
      </c>
      <c r="E59" s="43">
        <f t="shared" si="0"/>
        <v>6.5612233317042995E-2</v>
      </c>
    </row>
    <row r="60" spans="1:7" x14ac:dyDescent="0.25">
      <c r="A60" s="204"/>
      <c r="B60" s="4" t="s">
        <v>27</v>
      </c>
      <c r="C60" s="39">
        <f>'Visits, spend, spend per visit '!C61/'Visits, spend, spend per visit '!C$2</f>
        <v>5.7093995567910026E-3</v>
      </c>
      <c r="D60" s="39">
        <f>'Visits, spend, spend per visit '!D61/'Visits, spend, spend per visit '!D$2</f>
        <v>5.5205398170777749E-2</v>
      </c>
      <c r="E60" s="43">
        <f t="shared" si="0"/>
        <v>4.949599861398675E-2</v>
      </c>
    </row>
    <row r="61" spans="1:7" ht="15.75" thickBot="1" x14ac:dyDescent="0.3">
      <c r="A61" s="205"/>
      <c r="B61" s="21" t="s">
        <v>28</v>
      </c>
      <c r="C61" s="44">
        <f>'Visits, spend, spend per visit '!C62/'Visits, spend, spend per visit '!C$2</f>
        <v>1.1498033871767892E-2</v>
      </c>
      <c r="D61" s="51">
        <f>'Visits, spend, spend per visit '!D62/'Visits, spend, spend per visit '!D$2</f>
        <v>0.16099330926936267</v>
      </c>
      <c r="E61" s="45">
        <f t="shared" si="0"/>
        <v>0.14949527539759477</v>
      </c>
    </row>
    <row r="62" spans="1:7" x14ac:dyDescent="0.25">
      <c r="A62" s="203" t="s">
        <v>29</v>
      </c>
      <c r="B62" s="16" t="s">
        <v>30</v>
      </c>
      <c r="C62" s="41">
        <f>'Visits, spend, spend per visit '!C63/'Visits, spend, spend per visit '!C$2</f>
        <v>0.9466935710632447</v>
      </c>
      <c r="D62" s="41">
        <f>'Visits, spend, spend per visit '!D63/'Visits, spend, spend per visit '!D$2</f>
        <v>0.83223021490460491</v>
      </c>
      <c r="E62" s="42">
        <f t="shared" si="0"/>
        <v>-0.11446335615863978</v>
      </c>
    </row>
    <row r="63" spans="1:7" x14ac:dyDescent="0.25">
      <c r="A63" s="204"/>
      <c r="B63" s="4" t="s">
        <v>31</v>
      </c>
      <c r="C63" s="39">
        <f>'Visits, spend, spend per visit '!C64/'Visits, spend, spend per visit '!C$2</f>
        <v>1.7457341237491045E-2</v>
      </c>
      <c r="D63" s="39">
        <f>'Visits, spend, spend per visit '!D64/'Visits, spend, spend per visit '!D$2</f>
        <v>2.1714160688182778E-2</v>
      </c>
      <c r="E63" s="43">
        <f t="shared" si="0"/>
        <v>4.2568194506917324E-3</v>
      </c>
    </row>
    <row r="64" spans="1:7" x14ac:dyDescent="0.25">
      <c r="A64" s="204"/>
      <c r="B64" s="4" t="s">
        <v>32</v>
      </c>
      <c r="C64" s="39">
        <f>'Visits, spend, spend per visit '!C65/'Visits, spend, spend per visit '!C$2</f>
        <v>6.0702778958546377E-3</v>
      </c>
      <c r="D64" s="39">
        <f>'Visits, spend, spend per visit '!D65/'Visits, spend, spend per visit '!D$2</f>
        <v>4.2139610074615362E-3</v>
      </c>
      <c r="E64" s="43">
        <f t="shared" si="0"/>
        <v>-1.8563168883931015E-3</v>
      </c>
    </row>
    <row r="65" spans="1:5" x14ac:dyDescent="0.25">
      <c r="A65" s="204"/>
      <c r="B65" s="4" t="s">
        <v>33</v>
      </c>
      <c r="C65" s="39">
        <f>'Visits, spend, spend per visit '!C66/'Visits, spend, spend per visit '!C$2</f>
        <v>2.2948636521430421E-2</v>
      </c>
      <c r="D65" s="46">
        <f>'Visits, spend, spend per visit '!D66/'Visits, spend, spend per visit '!D$2</f>
        <v>0.13175386494275867</v>
      </c>
      <c r="E65" s="43">
        <f t="shared" si="0"/>
        <v>0.10880522842132825</v>
      </c>
    </row>
    <row r="66" spans="1:5" ht="15.75" thickBot="1" x14ac:dyDescent="0.3">
      <c r="A66" s="205"/>
      <c r="B66" s="21" t="s">
        <v>34</v>
      </c>
      <c r="C66" s="44">
        <f>'Visits, spend, spend per visit '!C67/'Visits, spend, spend per visit '!C$2</f>
        <v>6.8301732819805831E-3</v>
      </c>
      <c r="D66" s="44">
        <f>'Visits, spend, spend per visit '!D67/'Visits, spend, spend per visit '!D$2</f>
        <v>1.0087798456991605E-2</v>
      </c>
      <c r="E66" s="45">
        <f t="shared" ref="E66:E129" si="1">D66-C66</f>
        <v>3.2576251750110214E-3</v>
      </c>
    </row>
    <row r="67" spans="1:5" x14ac:dyDescent="0.25">
      <c r="A67" s="203" t="s">
        <v>35</v>
      </c>
      <c r="B67" s="16" t="s">
        <v>39</v>
      </c>
      <c r="C67" s="41">
        <f>'Visits, spend, spend per visit '!C68/'Visits, spend, spend per visit '!C$2</f>
        <v>3.4340268802359186E-3</v>
      </c>
      <c r="D67" s="41">
        <f>'Visits, spend, spend per visit '!D68/'Visits, spend, spend per visit '!D$2</f>
        <v>2.7393969976628203E-2</v>
      </c>
      <c r="E67" s="42">
        <f t="shared" si="1"/>
        <v>2.3959943096392284E-2</v>
      </c>
    </row>
    <row r="68" spans="1:5" x14ac:dyDescent="0.25">
      <c r="A68" s="204"/>
      <c r="B68" s="4" t="s">
        <v>40</v>
      </c>
      <c r="C68" s="39">
        <f>'Visits, spend, spend per visit '!C69/'Visits, spend, spend per visit '!C$2</f>
        <v>2.327558827619688E-3</v>
      </c>
      <c r="D68" s="39">
        <f>'Visits, spend, spend per visit '!D69/'Visits, spend, spend per visit '!D$2</f>
        <v>1.4814594725330433E-2</v>
      </c>
      <c r="E68" s="43">
        <f t="shared" si="1"/>
        <v>1.2487035897710745E-2</v>
      </c>
    </row>
    <row r="69" spans="1:5" x14ac:dyDescent="0.25">
      <c r="A69" s="204"/>
      <c r="B69" s="4" t="s">
        <v>37</v>
      </c>
      <c r="C69" s="39">
        <f>'Visits, spend, spend per visit '!C70/'Visits, spend, spend per visit '!C$2</f>
        <v>1.3227107538111833E-2</v>
      </c>
      <c r="D69" s="39">
        <f>'Visits, spend, spend per visit '!D70/'Visits, spend, spend per visit '!D$2</f>
        <v>6.6205728069000699E-2</v>
      </c>
      <c r="E69" s="43">
        <f t="shared" si="1"/>
        <v>5.2978620530888865E-2</v>
      </c>
    </row>
    <row r="70" spans="1:5" x14ac:dyDescent="0.25">
      <c r="A70" s="204"/>
      <c r="B70" s="4" t="s">
        <v>46</v>
      </c>
      <c r="C70" s="39">
        <f>'Visits, spend, spend per visit '!C71/'Visits, spend, spend per visit '!C$2</f>
        <v>1.4648649895546934E-3</v>
      </c>
      <c r="D70" s="39">
        <f>'Visits, spend, spend per visit '!D71/'Visits, spend, spend per visit '!D$2</f>
        <v>6.0943656803866516E-3</v>
      </c>
      <c r="E70" s="43">
        <f t="shared" si="1"/>
        <v>4.6295006908319584E-3</v>
      </c>
    </row>
    <row r="71" spans="1:5" x14ac:dyDescent="0.25">
      <c r="A71" s="204"/>
      <c r="B71" s="4" t="s">
        <v>45</v>
      </c>
      <c r="C71" s="39">
        <f>'Visits, spend, spend per visit '!C72/'Visits, spend, spend per visit '!C$2</f>
        <v>6.751576944642538E-4</v>
      </c>
      <c r="D71" s="39">
        <f>'Visits, spend, spend per visit '!D72/'Visits, spend, spend per visit '!D$2</f>
        <v>1.7070055945933292E-3</v>
      </c>
      <c r="E71" s="43">
        <f t="shared" si="1"/>
        <v>1.0318479001290752E-3</v>
      </c>
    </row>
    <row r="72" spans="1:5" x14ac:dyDescent="0.25">
      <c r="A72" s="204"/>
      <c r="B72" s="4" t="s">
        <v>36</v>
      </c>
      <c r="C72" s="39">
        <f>'Visits, spend, spend per visit '!C73/'Visits, spend, spend per visit '!C$2</f>
        <v>0.30553599242612173</v>
      </c>
      <c r="D72" s="46">
        <f>'Visits, spend, spend per visit '!D73/'Visits, spend, spend per visit '!D$2</f>
        <v>0.71782967714306734</v>
      </c>
      <c r="E72" s="43">
        <f t="shared" si="1"/>
        <v>0.41229368471694561</v>
      </c>
    </row>
    <row r="73" spans="1:5" x14ac:dyDescent="0.25">
      <c r="A73" s="204"/>
      <c r="B73" s="4" t="s">
        <v>38</v>
      </c>
      <c r="C73" s="39">
        <f>'Visits, spend, spend per visit '!C74/'Visits, spend, spend per visit '!C$2</f>
        <v>1.6313334663014916E-2</v>
      </c>
      <c r="D73" s="39">
        <f>'Visits, spend, spend per visit '!D74/'Visits, spend, spend per visit '!D$2</f>
        <v>3.3334828027413256E-2</v>
      </c>
      <c r="E73" s="43">
        <f t="shared" si="1"/>
        <v>1.702149336439834E-2</v>
      </c>
    </row>
    <row r="74" spans="1:5" x14ac:dyDescent="0.25">
      <c r="A74" s="204"/>
      <c r="B74" s="4" t="s">
        <v>47</v>
      </c>
      <c r="C74" s="39">
        <f>'Visits, spend, spend per visit '!C75/'Visits, spend, spend per visit '!C$2</f>
        <v>3.1852981054497674E-3</v>
      </c>
      <c r="D74" s="39">
        <f>'Visits, spend, spend per visit '!D75/'Visits, spend, spend per visit '!D$2</f>
        <v>4.2471104208423646E-3</v>
      </c>
      <c r="E74" s="43">
        <f t="shared" si="1"/>
        <v>1.0618123153925971E-3</v>
      </c>
    </row>
    <row r="75" spans="1:5" x14ac:dyDescent="0.25">
      <c r="A75" s="204"/>
      <c r="B75" s="4" t="s">
        <v>41</v>
      </c>
      <c r="C75" s="39">
        <f>'Visits, spend, spend per visit '!C76/'Visits, spend, spend per visit '!C$2</f>
        <v>2.7797419401279829E-2</v>
      </c>
      <c r="D75" s="39">
        <f>'Visits, spend, spend per visit '!D76/'Visits, spend, spend per visit '!D$2</f>
        <v>8.6972187679755179E-3</v>
      </c>
      <c r="E75" s="43">
        <f t="shared" si="1"/>
        <v>-1.910020063330431E-2</v>
      </c>
    </row>
    <row r="76" spans="1:5" x14ac:dyDescent="0.25">
      <c r="A76" s="204"/>
      <c r="B76" s="4" t="s">
        <v>43</v>
      </c>
      <c r="C76" s="39">
        <f>'Visits, spend, spend per visit '!C77/'Visits, spend, spend per visit '!C$2</f>
        <v>1.0706173871868907E-3</v>
      </c>
      <c r="D76" s="39">
        <f>'Visits, spend, spend per visit '!D77/'Visits, spend, spend per visit '!D$2</f>
        <v>3.0594181193107511E-4</v>
      </c>
      <c r="E76" s="43">
        <f t="shared" si="1"/>
        <v>-7.6467557525581556E-4</v>
      </c>
    </row>
    <row r="77" spans="1:5" x14ac:dyDescent="0.25">
      <c r="A77" s="204"/>
      <c r="B77" s="4" t="s">
        <v>42</v>
      </c>
      <c r="C77" s="39">
        <f>'Visits, spend, spend per visit '!C78/'Visits, spend, spend per visit '!C$2</f>
        <v>0.62393641346597917</v>
      </c>
      <c r="D77" s="49">
        <f>'Visits, spend, spend per visit '!D78/'Visits, spend, spend per visit '!D$2</f>
        <v>0.1193623387671332</v>
      </c>
      <c r="E77" s="43">
        <f t="shared" si="1"/>
        <v>-0.50457407469884596</v>
      </c>
    </row>
    <row r="78" spans="1:5" ht="15.75" thickBot="1" x14ac:dyDescent="0.3">
      <c r="A78" s="205"/>
      <c r="B78" s="21" t="s">
        <v>44</v>
      </c>
      <c r="C78" s="44">
        <f>'Visits, spend, spend per visit '!C79/'Visits, spend, spend per visit '!C$2</f>
        <v>1.0322086209816404E-3</v>
      </c>
      <c r="D78" s="44">
        <f>'Visits, spend, spend per visit '!D79/'Visits, spend, spend per visit '!D$2</f>
        <v>7.2210156978789014E-6</v>
      </c>
      <c r="E78" s="45">
        <f t="shared" si="1"/>
        <v>-1.0249876052837615E-3</v>
      </c>
    </row>
    <row r="79" spans="1:5" x14ac:dyDescent="0.25">
      <c r="A79" s="208" t="s">
        <v>152</v>
      </c>
      <c r="B79" s="16" t="s">
        <v>155</v>
      </c>
      <c r="C79" s="41">
        <f>'Visits, spend, spend per visit '!C80/'Visits, spend, spend per visit '!C$2</f>
        <v>2.017568790694918E-2</v>
      </c>
      <c r="D79" s="41">
        <f>'Visits, spend, spend per visit '!D80/'Visits, spend, spend per visit '!D$2</f>
        <v>7.2101433454639624E-2</v>
      </c>
      <c r="E79" s="42">
        <f t="shared" si="1"/>
        <v>5.1925745547690444E-2</v>
      </c>
    </row>
    <row r="80" spans="1:5" x14ac:dyDescent="0.25">
      <c r="A80" s="214"/>
      <c r="B80" s="4" t="s">
        <v>154</v>
      </c>
      <c r="C80" s="39">
        <f>'Visits, spend, spend per visit '!C81/'Visits, spend, spend per visit '!C$2</f>
        <v>9.5272333493007594E-2</v>
      </c>
      <c r="D80" s="46">
        <f>'Visits, spend, spend per visit '!D81/'Visits, spend, spend per visit '!D$2</f>
        <v>0.24613186397752765</v>
      </c>
      <c r="E80" s="43">
        <f t="shared" si="1"/>
        <v>0.15085953048452005</v>
      </c>
    </row>
    <row r="81" spans="1:5" x14ac:dyDescent="0.25">
      <c r="A81" s="214"/>
      <c r="B81" s="4" t="s">
        <v>153</v>
      </c>
      <c r="C81" s="39">
        <f>'Visits, spend, spend per visit '!C82/'Visits, spend, spend per visit '!C$2</f>
        <v>0.13024798217334846</v>
      </c>
      <c r="D81" s="46">
        <f>'Visits, spend, spend per visit '!D82/'Visits, spend, spend per visit '!D$2</f>
        <v>0.31348303556664897</v>
      </c>
      <c r="E81" s="43">
        <f t="shared" si="1"/>
        <v>0.18323505339330051</v>
      </c>
    </row>
    <row r="82" spans="1:5" ht="20.25" customHeight="1" x14ac:dyDescent="0.25">
      <c r="A82" s="214"/>
      <c r="B82" s="4" t="s">
        <v>164</v>
      </c>
      <c r="C82" s="39">
        <f>'Visits, spend, spend per visit '!C83/'Visits, spend, spend per visit '!C$2</f>
        <v>3.2036732345246177E-2</v>
      </c>
      <c r="D82" s="39">
        <f>'Visits, spend, spend per visit '!D83/'Visits, spend, spend per visit '!D$2</f>
        <v>6.2078220166215059E-2</v>
      </c>
      <c r="E82" s="43">
        <f t="shared" si="1"/>
        <v>3.0041487820968882E-2</v>
      </c>
    </row>
    <row r="83" spans="1:5" x14ac:dyDescent="0.25">
      <c r="A83" s="214"/>
      <c r="B83" s="4" t="s">
        <v>166</v>
      </c>
      <c r="C83" s="39">
        <f>'Visits, spend, spend per visit '!C84/'Visits, spend, spend per visit '!C$2</f>
        <v>3.3916542021952482E-2</v>
      </c>
      <c r="D83" s="39">
        <f>'Visits, spend, spend per visit '!D84/'Visits, spend, spend per visit '!D$2</f>
        <v>6.3071695820564488E-2</v>
      </c>
      <c r="E83" s="43">
        <f t="shared" si="1"/>
        <v>2.9155153798612006E-2</v>
      </c>
    </row>
    <row r="84" spans="1:5" x14ac:dyDescent="0.25">
      <c r="A84" s="214"/>
      <c r="B84" s="4" t="s">
        <v>165</v>
      </c>
      <c r="C84" s="39">
        <f>'Visits, spend, spend per visit '!C85/'Visits, spend, spend per visit '!C$2</f>
        <v>0.12028815612235433</v>
      </c>
      <c r="D84" s="39">
        <f>'Visits, spend, spend per visit '!D85/'Visits, spend, spend per visit '!D$2</f>
        <v>0.21266828319922909</v>
      </c>
      <c r="E84" s="43">
        <f t="shared" si="1"/>
        <v>9.2380127076874763E-2</v>
      </c>
    </row>
    <row r="85" spans="1:5" x14ac:dyDescent="0.25">
      <c r="A85" s="214"/>
      <c r="B85" s="4" t="s">
        <v>163</v>
      </c>
      <c r="C85" s="39">
        <f>'Visits, spend, spend per visit '!C86/'Visits, spend, spend per visit '!C$2</f>
        <v>0.11384733893599705</v>
      </c>
      <c r="D85" s="39">
        <f>'Visits, spend, spend per visit '!D86/'Visits, spend, spend per visit '!D$2</f>
        <v>0.19073428180188962</v>
      </c>
      <c r="E85" s="43">
        <f t="shared" si="1"/>
        <v>7.6886942865892566E-2</v>
      </c>
    </row>
    <row r="86" spans="1:5" x14ac:dyDescent="0.25">
      <c r="A86" s="214"/>
      <c r="B86" s="4" t="s">
        <v>159</v>
      </c>
      <c r="C86" s="39">
        <f>'Visits, spend, spend per visit '!C87/'Visits, spend, spend per visit '!C$2</f>
        <v>0.26350171545991358</v>
      </c>
      <c r="D86" s="46">
        <f>'Visits, spend, spend per visit '!D87/'Visits, spend, spend per visit '!D$2</f>
        <v>0.40555385565307672</v>
      </c>
      <c r="E86" s="43">
        <f t="shared" si="1"/>
        <v>0.14205214019316315</v>
      </c>
    </row>
    <row r="87" spans="1:5" x14ac:dyDescent="0.25">
      <c r="A87" s="214"/>
      <c r="B87" s="4" t="s">
        <v>161</v>
      </c>
      <c r="C87" s="39">
        <f>'Visits, spend, spend per visit '!C88/'Visits, spend, spend per visit '!C$2</f>
        <v>0.19725806458287087</v>
      </c>
      <c r="D87" s="39">
        <f>'Visits, spend, spend per visit '!D88/'Visits, spend, spend per visit '!D$2</f>
        <v>0.27348191201096006</v>
      </c>
      <c r="E87" s="43">
        <f t="shared" si="1"/>
        <v>7.6223847428089186E-2</v>
      </c>
    </row>
    <row r="88" spans="1:5" x14ac:dyDescent="0.25">
      <c r="A88" s="214"/>
      <c r="B88" s="4" t="s">
        <v>156</v>
      </c>
      <c r="C88" s="39">
        <f>'Visits, spend, spend per visit '!C89/'Visits, spend, spend per visit '!C$2</f>
        <v>0.23220800660458027</v>
      </c>
      <c r="D88" s="39">
        <f>'Visits, spend, spend per visit '!D89/'Visits, spend, spend per visit '!D$2</f>
        <v>0.26401494990263075</v>
      </c>
      <c r="E88" s="43">
        <f t="shared" si="1"/>
        <v>3.1806943298050477E-2</v>
      </c>
    </row>
    <row r="89" spans="1:5" x14ac:dyDescent="0.25">
      <c r="A89" s="214"/>
      <c r="B89" s="4" t="s">
        <v>158</v>
      </c>
      <c r="C89" s="39">
        <f>'Visits, spend, spend per visit '!C90/'Visits, spend, spend per visit '!C$2</f>
        <v>0.15320580704770567</v>
      </c>
      <c r="D89" s="39">
        <f>'Visits, spend, spend per visit '!D90/'Visits, spend, spend per visit '!D$2</f>
        <v>0.14508116868058657</v>
      </c>
      <c r="E89" s="43">
        <f t="shared" si="1"/>
        <v>-8.1246383671191025E-3</v>
      </c>
    </row>
    <row r="90" spans="1:5" x14ac:dyDescent="0.25">
      <c r="A90" s="214"/>
      <c r="B90" s="4" t="s">
        <v>162</v>
      </c>
      <c r="C90" s="39">
        <f>'Visits, spend, spend per visit '!C91/'Visits, spend, spend per visit '!C$2</f>
        <v>0.1241163586613781</v>
      </c>
      <c r="D90" s="39">
        <f>'Visits, spend, spend per visit '!D91/'Visits, spend, spend per visit '!D$2</f>
        <v>0.11167851744874999</v>
      </c>
      <c r="E90" s="43">
        <f t="shared" si="1"/>
        <v>-1.2437841212628115E-2</v>
      </c>
    </row>
    <row r="91" spans="1:5" x14ac:dyDescent="0.25">
      <c r="A91" s="214"/>
      <c r="B91" s="4" t="s">
        <v>157</v>
      </c>
      <c r="C91" s="39">
        <f>'Visits, spend, spend per visit '!C92/'Visits, spend, spend per visit '!C$2</f>
        <v>0.37316212364389806</v>
      </c>
      <c r="D91" s="49">
        <f>'Visits, spend, spend per visit '!D92/'Visits, spend, spend per visit '!D$2</f>
        <v>0.22350878873240998</v>
      </c>
      <c r="E91" s="43">
        <f t="shared" si="1"/>
        <v>-0.14965333491148808</v>
      </c>
    </row>
    <row r="92" spans="1:5" ht="15.75" thickBot="1" x14ac:dyDescent="0.3">
      <c r="A92" s="215"/>
      <c r="B92" s="21" t="s">
        <v>160</v>
      </c>
      <c r="C92" s="44">
        <f>'Visits, spend, spend per visit '!C93/'Visits, spend, spend per visit '!C$2</f>
        <v>0.46631722377349899</v>
      </c>
      <c r="D92" s="47">
        <f>'Visits, spend, spend per visit '!D93/'Visits, spend, spend per visit '!D$2</f>
        <v>8.7869948816663629E-2</v>
      </c>
      <c r="E92" s="45">
        <f t="shared" si="1"/>
        <v>-0.37844727495683539</v>
      </c>
    </row>
    <row r="93" spans="1:5" x14ac:dyDescent="0.25">
      <c r="A93" s="203" t="s">
        <v>48</v>
      </c>
      <c r="B93" s="16" t="s">
        <v>7</v>
      </c>
      <c r="C93" s="41">
        <f>'Visits, spend, spend per visit '!C94/'Visits, spend, spend per visit '!C$2</f>
        <v>0.50543330824419541</v>
      </c>
      <c r="D93" s="41">
        <f>'Visits, spend, spend per visit '!D94/'Visits, spend, spend per visit '!D$2</f>
        <v>0.14041268262127893</v>
      </c>
      <c r="E93" s="42">
        <f t="shared" si="1"/>
        <v>-0.36502062562291648</v>
      </c>
    </row>
    <row r="94" spans="1:5" ht="15.75" thickBot="1" x14ac:dyDescent="0.3">
      <c r="A94" s="205"/>
      <c r="B94" s="21" t="s">
        <v>6</v>
      </c>
      <c r="C94" s="44">
        <f>'Visits, spend, spend per visit '!C95/'Visits, spend, spend per visit '!C$2</f>
        <v>0.49456669175580464</v>
      </c>
      <c r="D94" s="44">
        <f>'Visits, spend, spend per visit '!D95/'Visits, spend, spend per visit '!D$2</f>
        <v>0.85958731737872063</v>
      </c>
      <c r="E94" s="45">
        <f t="shared" si="1"/>
        <v>0.36502062562291598</v>
      </c>
    </row>
    <row r="95" spans="1:5" x14ac:dyDescent="0.25">
      <c r="A95" s="203" t="s">
        <v>49</v>
      </c>
      <c r="B95" s="16" t="s">
        <v>50</v>
      </c>
      <c r="C95" s="41">
        <f>'Visits, spend, spend per visit '!C96/'Visits, spend, spend per visit '!C$2</f>
        <v>0.10918660711842566</v>
      </c>
      <c r="D95" s="41">
        <f>'Visits, spend, spend per visit '!D96/'Visits, spend, spend per visit '!D$2</f>
        <v>0.11779919528878575</v>
      </c>
      <c r="E95" s="42">
        <f t="shared" si="1"/>
        <v>8.6125881703600915E-3</v>
      </c>
    </row>
    <row r="96" spans="1:5" x14ac:dyDescent="0.25">
      <c r="A96" s="204"/>
      <c r="B96" s="4" t="s">
        <v>51</v>
      </c>
      <c r="C96" s="39">
        <f>'Visits, spend, spend per visit '!C97/'Visits, spend, spend per visit '!C$2</f>
        <v>0.14224256834406315</v>
      </c>
      <c r="D96" s="39">
        <f>'Visits, spend, spend per visit '!D97/'Visits, spend, spend per visit '!D$2</f>
        <v>0.15613117479397165</v>
      </c>
      <c r="E96" s="43">
        <f t="shared" si="1"/>
        <v>1.3888606449908497E-2</v>
      </c>
    </row>
    <row r="97" spans="1:5" x14ac:dyDescent="0.25">
      <c r="A97" s="204"/>
      <c r="B97" s="4" t="s">
        <v>52</v>
      </c>
      <c r="C97" s="39">
        <f>'Visits, spend, spend per visit '!C98/'Visits, spend, spend per visit '!C$2</f>
        <v>0.20238429889503887</v>
      </c>
      <c r="D97" s="39">
        <f>'Visits, spend, spend per visit '!D98/'Visits, spend, spend per visit '!D$2</f>
        <v>0.2520115602552897</v>
      </c>
      <c r="E97" s="43">
        <f t="shared" si="1"/>
        <v>4.9627261360250835E-2</v>
      </c>
    </row>
    <row r="98" spans="1:5" x14ac:dyDescent="0.25">
      <c r="A98" s="204"/>
      <c r="B98" s="4" t="s">
        <v>53</v>
      </c>
      <c r="C98" s="39">
        <f>'Visits, spend, spend per visit '!C99/'Visits, spend, spend per visit '!C$2</f>
        <v>0.19490211946057828</v>
      </c>
      <c r="D98" s="39">
        <f>'Visits, spend, spend per visit '!D99/'Visits, spend, spend per visit '!D$2</f>
        <v>0.19564162766606652</v>
      </c>
      <c r="E98" s="43">
        <f t="shared" si="1"/>
        <v>7.3950820548823737E-4</v>
      </c>
    </row>
    <row r="99" spans="1:5" x14ac:dyDescent="0.25">
      <c r="A99" s="204"/>
      <c r="B99" s="4" t="s">
        <v>54</v>
      </c>
      <c r="C99" s="39">
        <f>'Visits, spend, spend per visit '!C100/'Visits, spend, spend per visit '!C$2</f>
        <v>0.17606803034154242</v>
      </c>
      <c r="D99" s="39">
        <f>'Visits, spend, spend per visit '!D100/'Visits, spend, spend per visit '!D$2</f>
        <v>0.15157420545129688</v>
      </c>
      <c r="E99" s="43">
        <f t="shared" si="1"/>
        <v>-2.4493824890245541E-2</v>
      </c>
    </row>
    <row r="100" spans="1:5" ht="15.75" thickBot="1" x14ac:dyDescent="0.3">
      <c r="A100" s="205"/>
      <c r="B100" s="21" t="s">
        <v>55</v>
      </c>
      <c r="C100" s="44">
        <f>'Visits, spend, spend per visit '!C101/'Visits, spend, spend per visit '!C$2</f>
        <v>0.17521637584035141</v>
      </c>
      <c r="D100" s="44">
        <f>'Visits, spend, spend per visit '!D101/'Visits, spend, spend per visit '!D$2</f>
        <v>0.12684223654458965</v>
      </c>
      <c r="E100" s="45">
        <f t="shared" si="1"/>
        <v>-4.8374139295761759E-2</v>
      </c>
    </row>
    <row r="101" spans="1:5" x14ac:dyDescent="0.25">
      <c r="A101" s="203" t="s">
        <v>56</v>
      </c>
      <c r="B101" s="16" t="s">
        <v>57</v>
      </c>
      <c r="C101" s="41">
        <f>'Visits, spend, spend per visit '!C102/'Visits, spend, spend per visit '!C$2</f>
        <v>0.47463195693200516</v>
      </c>
      <c r="D101" s="41">
        <f>'Visits, spend, spend per visit '!D102/'Visits, spend, spend per visit '!D$2</f>
        <v>0.50585328238411054</v>
      </c>
      <c r="E101" s="42">
        <f t="shared" si="1"/>
        <v>3.1221325452105375E-2</v>
      </c>
    </row>
    <row r="102" spans="1:5" ht="15.75" thickBot="1" x14ac:dyDescent="0.3">
      <c r="A102" s="205"/>
      <c r="B102" s="21" t="s">
        <v>58</v>
      </c>
      <c r="C102" s="44">
        <f>'Visits, spend, spend per visit '!C103/'Visits, spend, spend per visit '!C$2</f>
        <v>0.52536804306799489</v>
      </c>
      <c r="D102" s="44">
        <f>'Visits, spend, spend per visit '!D103/'Visits, spend, spend per visit '!D$2</f>
        <v>0.4941467176158898</v>
      </c>
      <c r="E102" s="45">
        <f t="shared" si="1"/>
        <v>-3.1221325452105098E-2</v>
      </c>
    </row>
    <row r="103" spans="1:5" x14ac:dyDescent="0.25">
      <c r="A103" s="203" t="s">
        <v>59</v>
      </c>
      <c r="B103" s="30" t="s">
        <v>167</v>
      </c>
      <c r="C103" s="41">
        <f>'Visits, spend, spend per visit '!C104/'Visits, spend, spend per visit '!C$2</f>
        <v>0.9430434035574794</v>
      </c>
      <c r="D103" s="41">
        <f>'Visits, spend, spend per visit '!D104/'Visits, spend, spend per visit '!D$2</f>
        <v>0.8964659419183123</v>
      </c>
      <c r="E103" s="42">
        <f t="shared" si="1"/>
        <v>-4.6577461639167095E-2</v>
      </c>
    </row>
    <row r="104" spans="1:5" ht="15.75" thickBot="1" x14ac:dyDescent="0.3">
      <c r="A104" s="205"/>
      <c r="B104" s="21" t="s">
        <v>168</v>
      </c>
      <c r="C104" s="44">
        <f>'Visits, spend, spend per visit '!C105/'Visits, spend, spend per visit '!C$2</f>
        <v>5.4363871520156239E-2</v>
      </c>
      <c r="D104" s="44">
        <f>'Visits, spend, spend per visit '!D105/'Visits, spend, spend per visit '!D$2</f>
        <v>9.9281534673285238E-2</v>
      </c>
      <c r="E104" s="45">
        <f t="shared" si="1"/>
        <v>4.4917663153128999E-2</v>
      </c>
    </row>
    <row r="105" spans="1:5" x14ac:dyDescent="0.25">
      <c r="A105" s="203" t="s">
        <v>60</v>
      </c>
      <c r="B105" s="16" t="s">
        <v>7</v>
      </c>
      <c r="C105" s="41">
        <f>'Visits, spend, spend per visit '!C106/'Visits, spend, spend per visit '!C$2</f>
        <v>0.15827155199616882</v>
      </c>
      <c r="D105" s="41">
        <f>'Visits, spend, spend per visit '!D106/'Visits, spend, spend per visit '!D$2</f>
        <v>0.13981708767698564</v>
      </c>
      <c r="E105" s="42">
        <f t="shared" si="1"/>
        <v>-1.8454464319183184E-2</v>
      </c>
    </row>
    <row r="106" spans="1:5" ht="15.75" thickBot="1" x14ac:dyDescent="0.3">
      <c r="A106" s="205"/>
      <c r="B106" s="21" t="s">
        <v>6</v>
      </c>
      <c r="C106" s="44">
        <f>'Visits, spend, spend per visit '!C107/'Visits, spend, spend per visit '!C$2</f>
        <v>0.84172844800383251</v>
      </c>
      <c r="D106" s="44">
        <f>'Visits, spend, spend per visit '!D107/'Visits, spend, spend per visit '!D$2</f>
        <v>0.86018291232301436</v>
      </c>
      <c r="E106" s="45">
        <f t="shared" si="1"/>
        <v>1.8454464319181851E-2</v>
      </c>
    </row>
    <row r="107" spans="1:5" x14ac:dyDescent="0.25">
      <c r="A107" s="203" t="s">
        <v>61</v>
      </c>
      <c r="B107" s="16" t="s">
        <v>62</v>
      </c>
      <c r="C107" s="41">
        <f>'Visits, spend, spend per visit '!C108/'Visits, spend, spend per visit '!C$2</f>
        <v>0.65309313325922758</v>
      </c>
      <c r="D107" s="41">
        <f>'Visits, spend, spend per visit '!D108/'Visits, spend, spend per visit '!D$2</f>
        <v>0.65938706128540214</v>
      </c>
      <c r="E107" s="42">
        <f t="shared" si="1"/>
        <v>6.2939280261745667E-3</v>
      </c>
    </row>
    <row r="108" spans="1:5" x14ac:dyDescent="0.25">
      <c r="A108" s="204"/>
      <c r="B108" s="4" t="s">
        <v>63</v>
      </c>
      <c r="C108" s="39">
        <f>'Visits, spend, spend per visit '!C109/'Visits, spend, spend per visit '!C$2</f>
        <v>0.20182479357923139</v>
      </c>
      <c r="D108" s="39">
        <f>'Visits, spend, spend per visit '!D109/'Visits, spend, spend per visit '!D$2</f>
        <v>0.23543023075452593</v>
      </c>
      <c r="E108" s="43">
        <f t="shared" si="1"/>
        <v>3.3605437175294545E-2</v>
      </c>
    </row>
    <row r="109" spans="1:5" ht="15.75" thickBot="1" x14ac:dyDescent="0.3">
      <c r="A109" s="205"/>
      <c r="B109" s="21" t="s">
        <v>64</v>
      </c>
      <c r="C109" s="44">
        <f>'Visits, spend, spend per visit '!C110/'Visits, spend, spend per visit '!C$2</f>
        <v>0.14506378948636148</v>
      </c>
      <c r="D109" s="44">
        <f>'Visits, spend, spend per visit '!D110/'Visits, spend, spend per visit '!D$2</f>
        <v>0.10518270796007199</v>
      </c>
      <c r="E109" s="45">
        <f t="shared" si="1"/>
        <v>-3.9881081526289483E-2</v>
      </c>
    </row>
    <row r="110" spans="1:5" x14ac:dyDescent="0.25">
      <c r="A110" s="203" t="s">
        <v>65</v>
      </c>
      <c r="B110" s="16" t="s">
        <v>66</v>
      </c>
      <c r="C110" s="41">
        <f>'Visits, spend, spend per visit '!C111/'Visits, spend, spend per visit '!C$2</f>
        <v>0.46561657721522653</v>
      </c>
      <c r="D110" s="52">
        <f>'Visits, spend, spend per visit '!D111/'Visits, spend, spend per visit '!D$2</f>
        <v>0.55849139568524697</v>
      </c>
      <c r="E110" s="42">
        <f t="shared" si="1"/>
        <v>9.2874818470020437E-2</v>
      </c>
    </row>
    <row r="111" spans="1:5" x14ac:dyDescent="0.25">
      <c r="A111" s="204"/>
      <c r="B111" s="4" t="s">
        <v>67</v>
      </c>
      <c r="C111" s="39">
        <f>'Visits, spend, spend per visit '!C112/'Visits, spend, spend per visit '!C$2</f>
        <v>0.12595129687953874</v>
      </c>
      <c r="D111" s="39">
        <f>'Visits, spend, spend per visit '!D112/'Visits, spend, spend per visit '!D$2</f>
        <v>0.11018747333556855</v>
      </c>
      <c r="E111" s="43">
        <f t="shared" si="1"/>
        <v>-1.5763823543970185E-2</v>
      </c>
    </row>
    <row r="112" spans="1:5" x14ac:dyDescent="0.25">
      <c r="A112" s="204"/>
      <c r="B112" s="4" t="s">
        <v>68</v>
      </c>
      <c r="C112" s="39">
        <f>'Visits, spend, spend per visit '!C113/'Visits, spend, spend per visit '!C$2</f>
        <v>7.9182154840245593E-3</v>
      </c>
      <c r="D112" s="39">
        <f>'Visits, spend, spend per visit '!D113/'Visits, spend, spend per visit '!D$2</f>
        <v>1.5920668026336439E-2</v>
      </c>
      <c r="E112" s="43">
        <f t="shared" si="1"/>
        <v>8.0024525423118796E-3</v>
      </c>
    </row>
    <row r="113" spans="1:5" x14ac:dyDescent="0.25">
      <c r="A113" s="204"/>
      <c r="B113" s="4" t="s">
        <v>69</v>
      </c>
      <c r="C113" s="39">
        <f>'Visits, spend, spend per visit '!C114/'Visits, spend, spend per visit '!C$2</f>
        <v>0.23177789974296664</v>
      </c>
      <c r="D113" s="39">
        <f>'Visits, spend, spend per visit '!D114/'Visits, spend, spend per visit '!D$2</f>
        <v>0.16352666902087101</v>
      </c>
      <c r="E113" s="43">
        <f t="shared" si="1"/>
        <v>-6.8251230722095629E-2</v>
      </c>
    </row>
    <row r="114" spans="1:5" x14ac:dyDescent="0.25">
      <c r="A114" s="204"/>
      <c r="B114" s="4" t="s">
        <v>70</v>
      </c>
      <c r="C114" s="39">
        <f>'Visits, spend, spend per visit '!C115/'Visits, spend, spend per visit '!C$2</f>
        <v>6.40306896794613E-3</v>
      </c>
      <c r="D114" s="39">
        <f>'Visits, spend, spend per visit '!D115/'Visits, spend, spend per visit '!D$2</f>
        <v>4.8691436614341698E-3</v>
      </c>
      <c r="E114" s="43">
        <f t="shared" si="1"/>
        <v>-1.5339253065119601E-3</v>
      </c>
    </row>
    <row r="115" spans="1:5" x14ac:dyDescent="0.25">
      <c r="A115" s="204"/>
      <c r="B115" s="4" t="s">
        <v>71</v>
      </c>
      <c r="C115" s="39">
        <f>'Visits, spend, spend per visit '!C116/'Visits, spend, spend per visit '!C$2</f>
        <v>3.5889272569496575E-2</v>
      </c>
      <c r="D115" s="39">
        <f>'Visits, spend, spend per visit '!D116/'Visits, spend, spend per visit '!D$2</f>
        <v>3.2879267002407751E-2</v>
      </c>
      <c r="E115" s="43">
        <f t="shared" si="1"/>
        <v>-3.0100055670888234E-3</v>
      </c>
    </row>
    <row r="116" spans="1:5" ht="15.75" thickBot="1" x14ac:dyDescent="0.3">
      <c r="A116" s="205"/>
      <c r="B116" s="21" t="s">
        <v>72</v>
      </c>
      <c r="C116" s="44">
        <f>'Visits, spend, spend per visit '!C117/'Visits, spend, spend per visit '!C$2</f>
        <v>4.6475560913134192E-2</v>
      </c>
      <c r="D116" s="44">
        <f>'Visits, spend, spend per visit '!D117/'Visits, spend, spend per visit '!D$2</f>
        <v>3.8644093231596746E-2</v>
      </c>
      <c r="E116" s="45">
        <f t="shared" si="1"/>
        <v>-7.8314676815374462E-3</v>
      </c>
    </row>
    <row r="117" spans="1:5" x14ac:dyDescent="0.25">
      <c r="A117" s="203" t="s">
        <v>73</v>
      </c>
      <c r="B117" s="16" t="s">
        <v>74</v>
      </c>
      <c r="C117" s="41">
        <f>'Visits, spend, spend per visit '!C118/'Visits, spend, spend per visit '!C$2</f>
        <v>0.30331374845861331</v>
      </c>
      <c r="D117" s="52">
        <f>'Visits, spend, spend per visit '!D118/'Visits, spend, spend per visit '!D$2</f>
        <v>0.36001434758226331</v>
      </c>
      <c r="E117" s="42">
        <f t="shared" si="1"/>
        <v>5.6700599123649997E-2</v>
      </c>
    </row>
    <row r="118" spans="1:5" x14ac:dyDescent="0.25">
      <c r="A118" s="204"/>
      <c r="B118" s="4" t="s">
        <v>75</v>
      </c>
      <c r="C118" s="39">
        <f>'Visits, spend, spend per visit '!C119/'Visits, spend, spend per visit '!C$2</f>
        <v>0.2868800858319836</v>
      </c>
      <c r="D118" s="39">
        <f>'Visits, spend, spend per visit '!D119/'Visits, spend, spend per visit '!D$2</f>
        <v>0.30668000378380872</v>
      </c>
      <c r="E118" s="43">
        <f t="shared" si="1"/>
        <v>1.9799917951825119E-2</v>
      </c>
    </row>
    <row r="119" spans="1:5" x14ac:dyDescent="0.25">
      <c r="A119" s="204"/>
      <c r="B119" s="4" t="s">
        <v>76</v>
      </c>
      <c r="C119" s="39">
        <f>'Visits, spend, spend per visit '!C120/'Visits, spend, spend per visit '!C$2</f>
        <v>0.20293737306194543</v>
      </c>
      <c r="D119" s="39">
        <f>'Visits, spend, spend per visit '!D120/'Visits, spend, spend per visit '!D$2</f>
        <v>0.17675916480826909</v>
      </c>
      <c r="E119" s="43">
        <f t="shared" si="1"/>
        <v>-2.6178208253676338E-2</v>
      </c>
    </row>
    <row r="120" spans="1:5" ht="15.75" thickBot="1" x14ac:dyDescent="0.3">
      <c r="A120" s="205"/>
      <c r="B120" s="21" t="s">
        <v>77</v>
      </c>
      <c r="C120" s="44">
        <f>'Visits, spend, spend per visit '!C121/'Visits, spend, spend per visit '!C$2</f>
        <v>0.2068687926474575</v>
      </c>
      <c r="D120" s="44">
        <f>'Visits, spend, spend per visit '!D121/'Visits, spend, spend per visit '!D$2</f>
        <v>0.15654648382565906</v>
      </c>
      <c r="E120" s="45">
        <f t="shared" si="1"/>
        <v>-5.0322308821798445E-2</v>
      </c>
    </row>
    <row r="121" spans="1:5" x14ac:dyDescent="0.25">
      <c r="A121" s="203" t="s">
        <v>83</v>
      </c>
      <c r="B121" s="16" t="s">
        <v>84</v>
      </c>
      <c r="C121" s="41">
        <f>'Visits, spend, spend per visit '!C122/'Visits, spend, spend per visit '!C$2</f>
        <v>0.15027191167024617</v>
      </c>
      <c r="D121" s="41">
        <f>'Visits, spend, spend per visit '!D122/'Visits, spend, spend per visit '!D$2</f>
        <v>0.18377316959482323</v>
      </c>
      <c r="E121" s="42">
        <f t="shared" si="1"/>
        <v>3.350125792457706E-2</v>
      </c>
    </row>
    <row r="122" spans="1:5" x14ac:dyDescent="0.25">
      <c r="A122" s="204"/>
      <c r="B122" s="4" t="s">
        <v>85</v>
      </c>
      <c r="C122" s="39">
        <f>'Visits, spend, spend per visit '!C123/'Visits, spend, spend per visit '!C$2</f>
        <v>0.21916401975700123</v>
      </c>
      <c r="D122" s="39">
        <f>'Visits, spend, spend per visit '!D123/'Visits, spend, spend per visit '!D$2</f>
        <v>0.23629180269612732</v>
      </c>
      <c r="E122" s="43">
        <f t="shared" si="1"/>
        <v>1.7127782939126091E-2</v>
      </c>
    </row>
    <row r="123" spans="1:5" x14ac:dyDescent="0.25">
      <c r="A123" s="204"/>
      <c r="B123" s="4" t="s">
        <v>86</v>
      </c>
      <c r="C123" s="39">
        <f>'Visits, spend, spend per visit '!C124/'Visits, spend, spend per visit '!C$2</f>
        <v>0.28678207658836979</v>
      </c>
      <c r="D123" s="39">
        <f>'Visits, spend, spend per visit '!D124/'Visits, spend, spend per visit '!D$2</f>
        <v>0.31011651758090253</v>
      </c>
      <c r="E123" s="43">
        <f t="shared" si="1"/>
        <v>2.3334440992532735E-2</v>
      </c>
    </row>
    <row r="124" spans="1:5" ht="15.75" thickBot="1" x14ac:dyDescent="0.3">
      <c r="A124" s="205"/>
      <c r="B124" s="21" t="s">
        <v>87</v>
      </c>
      <c r="C124" s="44">
        <f>'Visits, spend, spend per visit '!C125/'Visits, spend, spend per visit '!C$2</f>
        <v>0.3437819919843827</v>
      </c>
      <c r="D124" s="44">
        <f>'Visits, spend, spend per visit '!D125/'Visits, spend, spend per visit '!D$2</f>
        <v>0.26981851012814734</v>
      </c>
      <c r="E124" s="45">
        <f t="shared" si="1"/>
        <v>-7.3963481856235358E-2</v>
      </c>
    </row>
    <row r="125" spans="1:5" x14ac:dyDescent="0.25">
      <c r="A125" s="203" t="s">
        <v>88</v>
      </c>
      <c r="B125" s="16" t="s">
        <v>7</v>
      </c>
      <c r="C125" s="41">
        <f>'Visits, spend, spend per visit '!C126/'Visits, spend, spend per visit '!C$2</f>
        <v>0.83961751809381857</v>
      </c>
      <c r="D125" s="41">
        <f>'Visits, spend, spend per visit '!D126/'Visits, spend, spend per visit '!D$2</f>
        <v>0.86600687415956501</v>
      </c>
      <c r="E125" s="42">
        <f t="shared" si="1"/>
        <v>2.6389356065746439E-2</v>
      </c>
    </row>
    <row r="126" spans="1:5" ht="15.75" thickBot="1" x14ac:dyDescent="0.3">
      <c r="A126" s="205"/>
      <c r="B126" s="21" t="s">
        <v>6</v>
      </c>
      <c r="C126" s="44">
        <f>'Visits, spend, spend per visit '!C127/'Visits, spend, spend per visit '!C$2</f>
        <v>0.16038248190618248</v>
      </c>
      <c r="D126" s="44">
        <f>'Visits, spend, spend per visit '!D127/'Visits, spend, spend per visit '!D$2</f>
        <v>0.13399312584043471</v>
      </c>
      <c r="E126" s="45">
        <f t="shared" si="1"/>
        <v>-2.6389356065747771E-2</v>
      </c>
    </row>
    <row r="127" spans="1:5" x14ac:dyDescent="0.25">
      <c r="A127" s="203" t="s">
        <v>89</v>
      </c>
      <c r="B127" s="16" t="s">
        <v>7</v>
      </c>
      <c r="C127" s="41">
        <f>'Visits, spend, spend per visit '!C128/'Visits, spend, spend per visit '!C$2</f>
        <v>0.54668586733651614</v>
      </c>
      <c r="D127" s="50">
        <f>'Visits, spend, spend per visit '!D128/'Visits, spend, spend per visit '!D$2</f>
        <v>0.25208269273089545</v>
      </c>
      <c r="E127" s="42">
        <f t="shared" si="1"/>
        <v>-0.29460317460562069</v>
      </c>
    </row>
    <row r="128" spans="1:5" ht="15.75" thickBot="1" x14ac:dyDescent="0.3">
      <c r="A128" s="205"/>
      <c r="B128" s="21" t="s">
        <v>6</v>
      </c>
      <c r="C128" s="44">
        <f>'Visits, spend, spend per visit '!C129/'Visits, spend, spend per visit '!C$2</f>
        <v>0.45331413266348408</v>
      </c>
      <c r="D128" s="51">
        <f>'Visits, spend, spend per visit '!D129/'Visits, spend, spend per visit '!D$2</f>
        <v>0.74791730726910444</v>
      </c>
      <c r="E128" s="45">
        <f t="shared" si="1"/>
        <v>0.29460317460562035</v>
      </c>
    </row>
    <row r="129" spans="1:5" x14ac:dyDescent="0.25">
      <c r="A129" s="203" t="s">
        <v>90</v>
      </c>
      <c r="B129" s="16" t="s">
        <v>91</v>
      </c>
      <c r="C129" s="41">
        <f>'Visits, spend, spend per visit '!C130/'Visits, spend, spend per visit '!C$2</f>
        <v>0.28678207658836979</v>
      </c>
      <c r="D129" s="41">
        <f>'Visits, spend, spend per visit '!D130/'Visits, spend, spend per visit '!D$2</f>
        <v>0.31011651758090253</v>
      </c>
      <c r="E129" s="42">
        <f t="shared" si="1"/>
        <v>2.3334440992532735E-2</v>
      </c>
    </row>
    <row r="130" spans="1:5" ht="15.75" thickBot="1" x14ac:dyDescent="0.3">
      <c r="A130" s="205"/>
      <c r="B130" s="21" t="s">
        <v>92</v>
      </c>
      <c r="C130" s="44">
        <f>'Visits, spend, spend per visit '!C131/'Visits, spend, spend per visit '!C$2</f>
        <v>0.71321792341162993</v>
      </c>
      <c r="D130" s="44">
        <f>'Visits, spend, spend per visit '!D131/'Visits, spend, spend per visit '!D$2</f>
        <v>0.6898834824190978</v>
      </c>
      <c r="E130" s="45">
        <f t="shared" ref="E130:E154" si="2">D130-C130</f>
        <v>-2.3334440992532124E-2</v>
      </c>
    </row>
    <row r="131" spans="1:5" x14ac:dyDescent="0.25">
      <c r="A131" s="203" t="s">
        <v>93</v>
      </c>
      <c r="B131" s="16" t="s">
        <v>94</v>
      </c>
      <c r="C131" s="41">
        <f>'Visits, spend, spend per visit '!C132/'Visits, spend, spend per visit '!C$2</f>
        <v>0.19750667564418867</v>
      </c>
      <c r="D131" s="41">
        <f>'Visits, spend, spend per visit '!D132/'Visits, spend, spend per visit '!D$2</f>
        <v>0.17115167926788577</v>
      </c>
      <c r="E131" s="42">
        <f t="shared" si="2"/>
        <v>-2.6354996376302897E-2</v>
      </c>
    </row>
    <row r="132" spans="1:5" x14ac:dyDescent="0.25">
      <c r="A132" s="204"/>
      <c r="B132" s="4" t="s">
        <v>95</v>
      </c>
      <c r="C132" s="39">
        <f>'Visits, spend, spend per visit '!C133/'Visits, spend, spend per visit '!C$2</f>
        <v>0.54326266268963896</v>
      </c>
      <c r="D132" s="39">
        <f>'Visits, spend, spend per visit '!D133/'Visits, spend, spend per visit '!D$2</f>
        <v>0.57116481733828905</v>
      </c>
      <c r="E132" s="43">
        <f t="shared" si="2"/>
        <v>2.790215464865009E-2</v>
      </c>
    </row>
    <row r="133" spans="1:5" x14ac:dyDescent="0.25">
      <c r="A133" s="204"/>
      <c r="B133" s="4" t="s">
        <v>96</v>
      </c>
      <c r="C133" s="39">
        <f>'Visits, spend, spend per visit '!C134/'Visits, spend, spend per visit '!C$2</f>
        <v>0.1589327344650989</v>
      </c>
      <c r="D133" s="39">
        <f>'Visits, spend, spend per visit '!D134/'Visits, spend, spend per visit '!D$2</f>
        <v>0.13828566021172131</v>
      </c>
      <c r="E133" s="43">
        <f t="shared" si="2"/>
        <v>-2.0647074253377584E-2</v>
      </c>
    </row>
    <row r="134" spans="1:5" x14ac:dyDescent="0.25">
      <c r="A134" s="204"/>
      <c r="B134" s="4" t="s">
        <v>97</v>
      </c>
      <c r="C134" s="39">
        <f>'Visits, spend, spend per visit '!C135/'Visits, spend, spend per visit '!C$2</f>
        <v>7.5946087558871778E-2</v>
      </c>
      <c r="D134" s="39">
        <f>'Visits, spend, spend per visit '!D135/'Visits, spend, spend per visit '!D$2</f>
        <v>8.2269431362963288E-2</v>
      </c>
      <c r="E134" s="43">
        <f t="shared" si="2"/>
        <v>6.3233438040915108E-3</v>
      </c>
    </row>
    <row r="135" spans="1:5" ht="15.75" thickBot="1" x14ac:dyDescent="0.3">
      <c r="A135" s="205"/>
      <c r="B135" s="21" t="s">
        <v>98</v>
      </c>
      <c r="C135" s="44">
        <f>'Visits, spend, spend per visit '!C136/'Visits, spend, spend per visit '!C$2</f>
        <v>2.4351839642201823E-2</v>
      </c>
      <c r="D135" s="44">
        <f>'Visits, spend, spend per visit '!D136/'Visits, spend, spend per visit '!D$2</f>
        <v>3.7128411819140388E-2</v>
      </c>
      <c r="E135" s="45">
        <f t="shared" si="2"/>
        <v>1.2776572176938564E-2</v>
      </c>
    </row>
    <row r="136" spans="1:5" x14ac:dyDescent="0.25">
      <c r="A136" s="203" t="s">
        <v>99</v>
      </c>
      <c r="B136" s="16" t="s">
        <v>94</v>
      </c>
      <c r="C136" s="41">
        <f>'Visits, spend, spend per visit '!C137/'Visits, spend, spend per visit '!C$2</f>
        <v>0.16685925455584649</v>
      </c>
      <c r="D136" s="41">
        <f>'Visits, spend, spend per visit '!D137/'Visits, spend, spend per visit '!D$2</f>
        <v>0.13858332914012589</v>
      </c>
      <c r="E136" s="42">
        <f t="shared" si="2"/>
        <v>-2.8275925415720604E-2</v>
      </c>
    </row>
    <row r="137" spans="1:5" x14ac:dyDescent="0.25">
      <c r="A137" s="204"/>
      <c r="B137" s="4" t="s">
        <v>95</v>
      </c>
      <c r="C137" s="39">
        <f>'Visits, spend, spend per visit '!C138/'Visits, spend, spend per visit '!C$2</f>
        <v>0.37521495181150932</v>
      </c>
      <c r="D137" s="39">
        <f>'Visits, spend, spend per visit '!D138/'Visits, spend, spend per visit '!D$2</f>
        <v>0.37422092585789835</v>
      </c>
      <c r="E137" s="43">
        <f t="shared" si="2"/>
        <v>-9.9402595361097745E-4</v>
      </c>
    </row>
    <row r="138" spans="1:5" x14ac:dyDescent="0.25">
      <c r="A138" s="204"/>
      <c r="B138" s="4" t="s">
        <v>96</v>
      </c>
      <c r="C138" s="39">
        <f>'Visits, spend, spend per visit '!C139/'Visits, spend, spend per visit '!C$2</f>
        <v>0.19083889691601741</v>
      </c>
      <c r="D138" s="39">
        <f>'Visits, spend, spend per visit '!D139/'Visits, spend, spend per visit '!D$2</f>
        <v>0.19751279540134542</v>
      </c>
      <c r="E138" s="43">
        <f t="shared" si="2"/>
        <v>6.6738984853280114E-3</v>
      </c>
    </row>
    <row r="139" spans="1:5" x14ac:dyDescent="0.25">
      <c r="A139" s="204"/>
      <c r="B139" s="4" t="s">
        <v>97</v>
      </c>
      <c r="C139" s="39">
        <f>'Visits, spend, spend per visit '!C140/'Visits, spend, spend per visit '!C$2</f>
        <v>0.18057397994549873</v>
      </c>
      <c r="D139" s="39">
        <f>'Visits, spend, spend per visit '!D140/'Visits, spend, spend per visit '!D$2</f>
        <v>0.18083764325126572</v>
      </c>
      <c r="E139" s="43">
        <f t="shared" si="2"/>
        <v>2.6366330576699237E-4</v>
      </c>
    </row>
    <row r="140" spans="1:5" ht="15.75" thickBot="1" x14ac:dyDescent="0.3">
      <c r="A140" s="205"/>
      <c r="B140" s="21" t="s">
        <v>98</v>
      </c>
      <c r="C140" s="44">
        <f>'Visits, spend, spend per visit '!C141/'Visits, spend, spend per visit '!C$2</f>
        <v>8.6512916771128018E-2</v>
      </c>
      <c r="D140" s="44">
        <f>'Visits, spend, spend per visit '!D141/'Visits, spend, spend per visit '!D$2</f>
        <v>0.10884530634936494</v>
      </c>
      <c r="E140" s="45">
        <f t="shared" si="2"/>
        <v>2.2332389578236925E-2</v>
      </c>
    </row>
    <row r="141" spans="1:5" x14ac:dyDescent="0.25">
      <c r="A141" s="203" t="s">
        <v>100</v>
      </c>
      <c r="B141" s="16" t="s">
        <v>101</v>
      </c>
      <c r="C141" s="41">
        <f>'Visits, spend, spend per visit '!C142/'Visits, spend, spend per visit '!C$2</f>
        <v>0.37786209946501387</v>
      </c>
      <c r="D141" s="41">
        <f>'Visits, spend, spend per visit '!D142/'Visits, spend, spend per visit '!D$2</f>
        <v>0.36012494585185351</v>
      </c>
      <c r="E141" s="42">
        <f t="shared" si="2"/>
        <v>-1.7737153613160361E-2</v>
      </c>
    </row>
    <row r="142" spans="1:5" x14ac:dyDescent="0.25">
      <c r="A142" s="204"/>
      <c r="B142" s="4" t="s">
        <v>102</v>
      </c>
      <c r="C142" s="39">
        <f>'Visits, spend, spend per visit '!C143/'Visits, spend, spend per visit '!C$2</f>
        <v>0.32527599561374088</v>
      </c>
      <c r="D142" s="39">
        <f>'Visits, spend, spend per visit '!D143/'Visits, spend, spend per visit '!D$2</f>
        <v>0.32472657282355821</v>
      </c>
      <c r="E142" s="43">
        <f t="shared" si="2"/>
        <v>-5.4942279018266316E-4</v>
      </c>
    </row>
    <row r="143" spans="1:5" x14ac:dyDescent="0.25">
      <c r="A143" s="204"/>
      <c r="B143" s="4" t="s">
        <v>103</v>
      </c>
      <c r="C143" s="39">
        <f>'Visits, spend, spend per visit '!C144/'Visits, spend, spend per visit '!C$2</f>
        <v>0.11376626737285142</v>
      </c>
      <c r="D143" s="39">
        <f>'Visits, spend, spend per visit '!D144/'Visits, spend, spend per visit '!D$2</f>
        <v>8.6411955130081319E-2</v>
      </c>
      <c r="E143" s="43">
        <f t="shared" si="2"/>
        <v>-2.7354312242770101E-2</v>
      </c>
    </row>
    <row r="144" spans="1:5" x14ac:dyDescent="0.25">
      <c r="A144" s="204"/>
      <c r="B144" s="4" t="s">
        <v>104</v>
      </c>
      <c r="C144" s="39">
        <f>'Visits, spend, spend per visit '!C145/'Visits, spend, spend per visit '!C$2</f>
        <v>0.14370363862919014</v>
      </c>
      <c r="D144" s="39">
        <f>'Visits, spend, spend per visit '!D145/'Visits, spend, spend per visit '!D$2</f>
        <v>0.1831612210772437</v>
      </c>
      <c r="E144" s="43">
        <f t="shared" si="2"/>
        <v>3.9457582448053558E-2</v>
      </c>
    </row>
    <row r="145" spans="1:5" ht="15.75" thickBot="1" x14ac:dyDescent="0.3">
      <c r="A145" s="205"/>
      <c r="B145" s="21" t="s">
        <v>47</v>
      </c>
      <c r="C145" s="44">
        <f>'Visits, spend, spend per visit '!C146/'Visits, spend, spend per visit '!C$2</f>
        <v>3.9391998919203537E-2</v>
      </c>
      <c r="D145" s="44">
        <f>'Visits, spend, spend per visit '!D146/'Visits, spend, spend per visit '!D$2</f>
        <v>4.5575305117263626E-2</v>
      </c>
      <c r="E145" s="45">
        <f t="shared" si="2"/>
        <v>6.1833061980600887E-3</v>
      </c>
    </row>
    <row r="146" spans="1:5" x14ac:dyDescent="0.25">
      <c r="A146" s="203" t="s">
        <v>105</v>
      </c>
      <c r="B146" s="16" t="s">
        <v>12</v>
      </c>
      <c r="C146" s="41">
        <f>'Visits, spend, spend per visit '!C147/'Visits, spend, spend per visit '!C$2</f>
        <v>6.8518260600466188E-2</v>
      </c>
      <c r="D146" s="41">
        <f>'Visits, spend, spend per visit '!D147/'Visits, spend, spend per visit '!D$2</f>
        <v>6.2865838613410399E-2</v>
      </c>
      <c r="E146" s="42">
        <f t="shared" si="2"/>
        <v>-5.652421987055789E-3</v>
      </c>
    </row>
    <row r="147" spans="1:5" x14ac:dyDescent="0.25">
      <c r="A147" s="204"/>
      <c r="B147" s="4" t="s">
        <v>13</v>
      </c>
      <c r="C147" s="39">
        <f>'Visits, spend, spend per visit '!C148/'Visits, spend, spend per visit '!C$2</f>
        <v>0.11902663877137631</v>
      </c>
      <c r="D147" s="39">
        <f>'Visits, spend, spend per visit '!D148/'Visits, spend, spend per visit '!D$2</f>
        <v>0.11622333319361094</v>
      </c>
      <c r="E147" s="43">
        <f t="shared" si="2"/>
        <v>-2.8033055777653693E-3</v>
      </c>
    </row>
    <row r="148" spans="1:5" x14ac:dyDescent="0.25">
      <c r="A148" s="204"/>
      <c r="B148" s="4" t="s">
        <v>106</v>
      </c>
      <c r="C148" s="39">
        <f>'Visits, spend, spend per visit '!C149/'Visits, spend, spend per visit '!C$2</f>
        <v>0.10732003615527629</v>
      </c>
      <c r="D148" s="39">
        <f>'Visits, spend, spend per visit '!D149/'Visits, spend, spend per visit '!D$2</f>
        <v>9.7563314549161131E-2</v>
      </c>
      <c r="E148" s="43">
        <f t="shared" si="2"/>
        <v>-9.756721606115154E-3</v>
      </c>
    </row>
    <row r="149" spans="1:5" x14ac:dyDescent="0.25">
      <c r="A149" s="204"/>
      <c r="B149" s="4" t="s">
        <v>107</v>
      </c>
      <c r="C149" s="39">
        <f>'Visits, spend, spend per visit '!C150/'Visits, spend, spend per visit '!C$2</f>
        <v>9.8328653220525752E-2</v>
      </c>
      <c r="D149" s="39">
        <f>'Visits, spend, spend per visit '!D150/'Visits, spend, spend per visit '!D$2</f>
        <v>9.8923465588346901E-2</v>
      </c>
      <c r="E149" s="43">
        <f t="shared" si="2"/>
        <v>5.9481236782114866E-4</v>
      </c>
    </row>
    <row r="150" spans="1:5" x14ac:dyDescent="0.25">
      <c r="A150" s="204"/>
      <c r="B150" s="4" t="s">
        <v>108</v>
      </c>
      <c r="C150" s="39">
        <f>'Visits, spend, spend per visit '!C151/'Visits, spend, spend per visit '!C$2</f>
        <v>9.1694669645071863E-2</v>
      </c>
      <c r="D150" s="39">
        <f>'Visits, spend, spend per visit '!D151/'Visits, spend, spend per visit '!D$2</f>
        <v>9.2576651812536478E-2</v>
      </c>
      <c r="E150" s="43">
        <f t="shared" si="2"/>
        <v>8.81982167464615E-4</v>
      </c>
    </row>
    <row r="151" spans="1:5" x14ac:dyDescent="0.25">
      <c r="A151" s="204"/>
      <c r="B151" s="4" t="s">
        <v>15</v>
      </c>
      <c r="C151" s="39">
        <f>'Visits, spend, spend per visit '!C152/'Visits, spend, spend per visit '!C$2</f>
        <v>0.14751944219749064</v>
      </c>
      <c r="D151" s="39">
        <f>'Visits, spend, spend per visit '!D152/'Visits, spend, spend per visit '!D$2</f>
        <v>0.10393722546124873</v>
      </c>
      <c r="E151" s="43">
        <f t="shared" si="2"/>
        <v>-4.3582216736241908E-2</v>
      </c>
    </row>
    <row r="152" spans="1:5" x14ac:dyDescent="0.25">
      <c r="A152" s="204"/>
      <c r="B152" s="4" t="s">
        <v>109</v>
      </c>
      <c r="C152" s="39">
        <f>'Visits, spend, spend per visit '!C153/'Visits, spend, spend per visit '!C$2</f>
        <v>0.12144865102684592</v>
      </c>
      <c r="D152" s="39">
        <f>'Visits, spend, spend per visit '!D153/'Visits, spend, spend per visit '!D$2</f>
        <v>0.11953396672652095</v>
      </c>
      <c r="E152" s="43">
        <f t="shared" si="2"/>
        <v>-1.9146843003249731E-3</v>
      </c>
    </row>
    <row r="153" spans="1:5" x14ac:dyDescent="0.25">
      <c r="A153" s="204"/>
      <c r="B153" s="4" t="s">
        <v>11</v>
      </c>
      <c r="C153" s="39">
        <f>'Visits, spend, spend per visit '!C154/'Visits, spend, spend per visit '!C$2</f>
        <v>8.4566384147052462E-2</v>
      </c>
      <c r="D153" s="39">
        <f>'Visits, spend, spend per visit '!D154/'Visits, spend, spend per visit '!D$2</f>
        <v>0.15009741070832702</v>
      </c>
      <c r="E153" s="43">
        <f t="shared" si="2"/>
        <v>6.5531026561274561E-2</v>
      </c>
    </row>
    <row r="154" spans="1:5" ht="15.75" thickBot="1" x14ac:dyDescent="0.3">
      <c r="A154" s="205"/>
      <c r="B154" s="21" t="s">
        <v>14</v>
      </c>
      <c r="C154" s="44">
        <f>'Visits, spend, spend per visit '!C155/'Visits, spend, spend per visit '!C$2</f>
        <v>0.16157726423589444</v>
      </c>
      <c r="D154" s="44">
        <f>'Visits, spend, spend per visit '!D155/'Visits, spend, spend per visit '!D$2</f>
        <v>0.15827879334683775</v>
      </c>
      <c r="E154" s="45">
        <f t="shared" si="2"/>
        <v>-3.2984708890566872E-3</v>
      </c>
    </row>
  </sheetData>
  <mergeCells count="25">
    <mergeCell ref="A52:A61"/>
    <mergeCell ref="A1:B1"/>
    <mergeCell ref="A3:A6"/>
    <mergeCell ref="A7:A26"/>
    <mergeCell ref="A27:A42"/>
    <mergeCell ref="A43:A51"/>
    <mergeCell ref="A121:A124"/>
    <mergeCell ref="A62:A66"/>
    <mergeCell ref="A67:A78"/>
    <mergeCell ref="A79:A92"/>
    <mergeCell ref="A93:A94"/>
    <mergeCell ref="A95:A100"/>
    <mergeCell ref="A101:A102"/>
    <mergeCell ref="A103:A104"/>
    <mergeCell ref="A105:A106"/>
    <mergeCell ref="A107:A109"/>
    <mergeCell ref="A110:A116"/>
    <mergeCell ref="A117:A120"/>
    <mergeCell ref="A146:A154"/>
    <mergeCell ref="A125:A126"/>
    <mergeCell ref="A127:A128"/>
    <mergeCell ref="A129:A130"/>
    <mergeCell ref="A131:A135"/>
    <mergeCell ref="A136:A140"/>
    <mergeCell ref="A141:A14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1"/>
  <sheetViews>
    <sheetView tabSelected="1" zoomScale="80" zoomScaleNormal="80" workbookViewId="0">
      <selection activeCell="A6" sqref="A6"/>
    </sheetView>
  </sheetViews>
  <sheetFormatPr defaultRowHeight="15" x14ac:dyDescent="0.25"/>
  <cols>
    <col min="1" max="1" width="43" customWidth="1"/>
    <col min="2" max="2" width="14" customWidth="1"/>
  </cols>
  <sheetData>
    <row r="1" spans="1:11" x14ac:dyDescent="0.25">
      <c r="A1" s="123" t="s">
        <v>460</v>
      </c>
      <c r="B1" s="110"/>
      <c r="C1" s="110"/>
      <c r="D1" s="110"/>
      <c r="E1" s="110"/>
      <c r="F1" s="110"/>
      <c r="G1" s="110"/>
      <c r="H1" s="216"/>
      <c r="I1" s="216"/>
      <c r="J1" s="216"/>
      <c r="K1" s="110"/>
    </row>
    <row r="2" spans="1:11" x14ac:dyDescent="0.25">
      <c r="A2" s="123"/>
      <c r="B2" s="114"/>
      <c r="C2" s="114"/>
      <c r="D2" s="114"/>
      <c r="E2" s="114"/>
      <c r="F2" s="114"/>
      <c r="G2" s="114"/>
      <c r="H2" s="114"/>
      <c r="I2" s="114"/>
      <c r="J2" s="114"/>
      <c r="K2" s="114"/>
    </row>
    <row r="3" spans="1:11" x14ac:dyDescent="0.25">
      <c r="B3" s="221" t="s">
        <v>225</v>
      </c>
      <c r="C3" s="111" t="s">
        <v>6</v>
      </c>
      <c r="D3" s="111">
        <v>63.59</v>
      </c>
      <c r="E3" s="111">
        <v>10922</v>
      </c>
      <c r="F3">
        <f>E3+E4</f>
        <v>17177</v>
      </c>
    </row>
    <row r="4" spans="1:11" x14ac:dyDescent="0.25">
      <c r="B4" s="222"/>
      <c r="C4" s="112" t="s">
        <v>7</v>
      </c>
      <c r="D4" s="115">
        <v>36.409999999999997</v>
      </c>
      <c r="E4" s="112">
        <v>6255</v>
      </c>
    </row>
    <row r="5" spans="1:11" x14ac:dyDescent="0.25">
      <c r="B5" s="220" t="s">
        <v>302</v>
      </c>
      <c r="C5" s="220"/>
      <c r="D5" s="220"/>
      <c r="E5" s="220"/>
      <c r="F5" s="220"/>
      <c r="G5" s="220"/>
      <c r="H5" s="220"/>
      <c r="I5" s="220"/>
      <c r="J5" s="220"/>
      <c r="K5" s="220"/>
    </row>
    <row r="6" spans="1:11" x14ac:dyDescent="0.25">
      <c r="B6" s="113" t="s">
        <v>226</v>
      </c>
      <c r="C6" s="217" t="s">
        <v>227</v>
      </c>
      <c r="D6" s="221" t="s">
        <v>228</v>
      </c>
      <c r="E6" s="111" t="s">
        <v>6</v>
      </c>
      <c r="F6" s="111">
        <v>85.88</v>
      </c>
      <c r="G6" s="111">
        <v>4971</v>
      </c>
    </row>
    <row r="7" spans="1:11" x14ac:dyDescent="0.25">
      <c r="B7" s="113" t="s">
        <v>226</v>
      </c>
      <c r="C7" s="218"/>
      <c r="D7" s="222"/>
      <c r="E7" s="112" t="s">
        <v>7</v>
      </c>
      <c r="F7" s="121">
        <v>14.12</v>
      </c>
      <c r="G7" s="112">
        <v>817</v>
      </c>
    </row>
    <row r="8" spans="1:11" x14ac:dyDescent="0.25">
      <c r="B8" s="113" t="s">
        <v>226</v>
      </c>
      <c r="C8" s="217"/>
      <c r="D8" s="220" t="s">
        <v>229</v>
      </c>
      <c r="E8" s="220"/>
      <c r="F8" s="220"/>
      <c r="G8" s="220"/>
      <c r="H8" s="220"/>
      <c r="I8" s="220"/>
      <c r="J8" s="220"/>
      <c r="K8" s="220"/>
    </row>
    <row r="9" spans="1:11" x14ac:dyDescent="0.25">
      <c r="B9" s="113" t="s">
        <v>226</v>
      </c>
      <c r="C9" s="217"/>
      <c r="D9" s="219"/>
      <c r="E9" s="219"/>
      <c r="F9" s="219"/>
      <c r="G9" s="219"/>
      <c r="H9" s="219"/>
      <c r="I9" s="219"/>
      <c r="J9" s="219"/>
      <c r="K9" s="219"/>
    </row>
    <row r="10" spans="1:11" x14ac:dyDescent="0.25">
      <c r="B10" s="113" t="s">
        <v>226</v>
      </c>
      <c r="C10" s="217"/>
      <c r="D10" s="219"/>
      <c r="E10" s="219"/>
      <c r="F10" s="219"/>
      <c r="G10" s="219"/>
      <c r="H10" s="219"/>
      <c r="I10" s="219"/>
      <c r="J10" s="219"/>
      <c r="K10" s="219"/>
    </row>
    <row r="11" spans="1:11" x14ac:dyDescent="0.25">
      <c r="B11" s="113" t="s">
        <v>226</v>
      </c>
      <c r="C11" s="217"/>
      <c r="D11" s="219"/>
      <c r="E11" s="219"/>
      <c r="F11" s="219"/>
      <c r="G11" s="219"/>
      <c r="H11" s="219"/>
      <c r="I11" s="219"/>
      <c r="J11" s="219"/>
      <c r="K11" s="219"/>
    </row>
    <row r="12" spans="1:11" x14ac:dyDescent="0.25">
      <c r="B12" s="113" t="s">
        <v>226</v>
      </c>
      <c r="C12" s="216"/>
      <c r="D12" s="113" t="s">
        <v>226</v>
      </c>
      <c r="E12" s="217" t="s">
        <v>6</v>
      </c>
      <c r="F12" s="221" t="s">
        <v>230</v>
      </c>
      <c r="G12" s="111" t="s">
        <v>6</v>
      </c>
      <c r="H12" s="111">
        <v>88.05</v>
      </c>
      <c r="I12" s="111">
        <v>4894</v>
      </c>
    </row>
    <row r="13" spans="1:11" x14ac:dyDescent="0.25">
      <c r="B13" s="113" t="s">
        <v>226</v>
      </c>
      <c r="C13" s="216"/>
      <c r="D13" s="113" t="s">
        <v>226</v>
      </c>
      <c r="E13" s="218"/>
      <c r="F13" s="222"/>
      <c r="G13" s="112" t="s">
        <v>7</v>
      </c>
      <c r="H13" s="118">
        <v>11.95</v>
      </c>
      <c r="I13" s="112">
        <v>664</v>
      </c>
    </row>
    <row r="14" spans="1:11" x14ac:dyDescent="0.25">
      <c r="B14" s="113" t="s">
        <v>226</v>
      </c>
      <c r="C14" s="216"/>
      <c r="D14" s="113" t="s">
        <v>226</v>
      </c>
      <c r="E14" s="217"/>
      <c r="F14" s="220" t="s">
        <v>231</v>
      </c>
      <c r="G14" s="220"/>
      <c r="H14" s="220"/>
      <c r="I14" s="220"/>
      <c r="J14" s="220"/>
      <c r="K14" s="220"/>
    </row>
    <row r="15" spans="1:11" x14ac:dyDescent="0.25">
      <c r="B15" s="113" t="s">
        <v>226</v>
      </c>
      <c r="C15" s="216"/>
      <c r="D15" s="113" t="s">
        <v>226</v>
      </c>
      <c r="E15" s="217"/>
      <c r="F15" s="219"/>
      <c r="G15" s="219"/>
      <c r="H15" s="219"/>
      <c r="I15" s="219"/>
      <c r="J15" s="219"/>
      <c r="K15" s="219"/>
    </row>
    <row r="16" spans="1:11" x14ac:dyDescent="0.25">
      <c r="B16" s="113" t="s">
        <v>226</v>
      </c>
      <c r="C16" s="216"/>
      <c r="D16" s="113" t="s">
        <v>226</v>
      </c>
      <c r="E16" s="217"/>
      <c r="F16" s="219"/>
      <c r="G16" s="219"/>
      <c r="H16" s="219"/>
      <c r="I16" s="219"/>
      <c r="J16" s="219"/>
      <c r="K16" s="219"/>
    </row>
    <row r="17" spans="2:11" x14ac:dyDescent="0.25">
      <c r="B17" s="113" t="s">
        <v>226</v>
      </c>
      <c r="C17" s="216"/>
      <c r="D17" s="113" t="s">
        <v>226</v>
      </c>
      <c r="E17" s="217"/>
      <c r="F17" s="219"/>
      <c r="G17" s="219"/>
      <c r="H17" s="219"/>
      <c r="I17" s="219"/>
      <c r="J17" s="219"/>
      <c r="K17" s="219"/>
    </row>
    <row r="18" spans="2:11" x14ac:dyDescent="0.25">
      <c r="B18" s="113" t="s">
        <v>226</v>
      </c>
      <c r="C18" s="216"/>
      <c r="D18" s="113" t="s">
        <v>226</v>
      </c>
      <c r="E18" s="216"/>
      <c r="F18" s="113" t="s">
        <v>226</v>
      </c>
      <c r="G18" s="217" t="s">
        <v>6</v>
      </c>
      <c r="H18" s="221" t="s">
        <v>232</v>
      </c>
      <c r="I18" s="111" t="s">
        <v>6</v>
      </c>
      <c r="J18" s="111">
        <v>82.31</v>
      </c>
      <c r="K18" s="111">
        <v>2735</v>
      </c>
    </row>
    <row r="19" spans="2:11" x14ac:dyDescent="0.25">
      <c r="B19" s="113" t="s">
        <v>226</v>
      </c>
      <c r="C19" s="216"/>
      <c r="D19" s="113" t="s">
        <v>226</v>
      </c>
      <c r="E19" s="216"/>
      <c r="F19" s="113" t="s">
        <v>226</v>
      </c>
      <c r="G19" s="218"/>
      <c r="H19" s="222"/>
      <c r="I19" s="112" t="s">
        <v>7</v>
      </c>
      <c r="J19" s="112">
        <v>17.690000000000001</v>
      </c>
      <c r="K19" s="112">
        <v>588</v>
      </c>
    </row>
    <row r="20" spans="2:11" x14ac:dyDescent="0.25">
      <c r="B20" s="113" t="s">
        <v>226</v>
      </c>
      <c r="C20" s="216"/>
      <c r="D20" s="113" t="s">
        <v>226</v>
      </c>
      <c r="E20" s="216"/>
      <c r="F20" s="113" t="s">
        <v>226</v>
      </c>
      <c r="G20" s="217"/>
      <c r="H20" s="223"/>
      <c r="I20" s="223"/>
      <c r="J20" s="223"/>
      <c r="K20" s="223"/>
    </row>
    <row r="21" spans="2:11" x14ac:dyDescent="0.25">
      <c r="B21" s="113" t="s">
        <v>226</v>
      </c>
      <c r="C21" s="216"/>
      <c r="D21" s="113" t="s">
        <v>226</v>
      </c>
      <c r="E21" s="216"/>
      <c r="F21" s="113" t="s">
        <v>226</v>
      </c>
      <c r="G21" s="217"/>
      <c r="H21" s="219"/>
      <c r="I21" s="219"/>
      <c r="J21" s="219"/>
      <c r="K21" s="219"/>
    </row>
    <row r="22" spans="2:11" x14ac:dyDescent="0.25">
      <c r="B22" s="113" t="s">
        <v>226</v>
      </c>
      <c r="C22" s="216"/>
      <c r="D22" s="113" t="s">
        <v>226</v>
      </c>
      <c r="E22" s="216"/>
      <c r="F22" s="113" t="s">
        <v>226</v>
      </c>
      <c r="G22" s="217"/>
      <c r="H22" s="219"/>
      <c r="I22" s="219"/>
      <c r="J22" s="219"/>
      <c r="K22" s="219"/>
    </row>
    <row r="23" spans="2:11" x14ac:dyDescent="0.25">
      <c r="B23" s="113" t="s">
        <v>226</v>
      </c>
      <c r="C23" s="216"/>
      <c r="D23" s="113" t="s">
        <v>226</v>
      </c>
      <c r="E23" s="216"/>
      <c r="F23" s="113" t="s">
        <v>226</v>
      </c>
      <c r="G23" s="217"/>
      <c r="H23" s="224"/>
      <c r="I23" s="224"/>
      <c r="J23" s="224"/>
      <c r="K23" s="224"/>
    </row>
    <row r="24" spans="2:11" x14ac:dyDescent="0.25">
      <c r="B24" s="113" t="s">
        <v>226</v>
      </c>
      <c r="C24" s="216"/>
      <c r="D24" s="113" t="s">
        <v>226</v>
      </c>
      <c r="E24" s="216"/>
      <c r="F24" s="113" t="s">
        <v>226</v>
      </c>
      <c r="G24" s="217" t="s">
        <v>7</v>
      </c>
      <c r="H24" s="221" t="s">
        <v>233</v>
      </c>
      <c r="I24" s="111" t="s">
        <v>6</v>
      </c>
      <c r="J24" s="111">
        <v>96.6</v>
      </c>
      <c r="K24" s="111">
        <v>2159</v>
      </c>
    </row>
    <row r="25" spans="2:11" x14ac:dyDescent="0.25">
      <c r="B25" s="113" t="s">
        <v>226</v>
      </c>
      <c r="C25" s="216"/>
      <c r="D25" s="113" t="s">
        <v>226</v>
      </c>
      <c r="E25" s="216"/>
      <c r="F25" s="113" t="s">
        <v>226</v>
      </c>
      <c r="G25" s="218"/>
      <c r="H25" s="222"/>
      <c r="I25" s="112" t="s">
        <v>7</v>
      </c>
      <c r="J25" s="116">
        <v>3.4</v>
      </c>
      <c r="K25" s="112">
        <v>76</v>
      </c>
    </row>
    <row r="26" spans="2:11" x14ac:dyDescent="0.25">
      <c r="B26" s="113" t="s">
        <v>226</v>
      </c>
      <c r="C26" s="216"/>
      <c r="D26" s="113" t="s">
        <v>226</v>
      </c>
      <c r="E26" s="216"/>
      <c r="F26" s="113" t="s">
        <v>226</v>
      </c>
      <c r="G26" s="217"/>
      <c r="H26" s="223"/>
      <c r="I26" s="223"/>
      <c r="J26" s="223"/>
      <c r="K26" s="223"/>
    </row>
    <row r="27" spans="2:11" x14ac:dyDescent="0.25">
      <c r="B27" s="113" t="s">
        <v>226</v>
      </c>
      <c r="C27" s="216"/>
      <c r="D27" s="113" t="s">
        <v>226</v>
      </c>
      <c r="E27" s="216"/>
      <c r="F27" s="113"/>
      <c r="G27" s="217"/>
      <c r="H27" s="219"/>
      <c r="I27" s="219"/>
      <c r="J27" s="219"/>
      <c r="K27" s="219"/>
    </row>
    <row r="28" spans="2:11" x14ac:dyDescent="0.25">
      <c r="B28" s="113" t="s">
        <v>226</v>
      </c>
      <c r="C28" s="216"/>
      <c r="D28" s="113" t="s">
        <v>226</v>
      </c>
      <c r="E28" s="216"/>
      <c r="F28" s="113"/>
      <c r="G28" s="217"/>
      <c r="H28" s="219"/>
      <c r="I28" s="219"/>
      <c r="J28" s="219"/>
      <c r="K28" s="219"/>
    </row>
    <row r="29" spans="2:11" x14ac:dyDescent="0.25">
      <c r="B29" s="113" t="s">
        <v>226</v>
      </c>
      <c r="C29" s="216"/>
      <c r="D29" s="113" t="s">
        <v>226</v>
      </c>
      <c r="E29" s="216"/>
      <c r="F29" s="113"/>
      <c r="G29" s="217"/>
      <c r="H29" s="219"/>
      <c r="I29" s="219"/>
      <c r="J29" s="219"/>
      <c r="K29" s="219"/>
    </row>
    <row r="30" spans="2:11" x14ac:dyDescent="0.25">
      <c r="B30" s="113" t="s">
        <v>226</v>
      </c>
      <c r="C30" s="216"/>
      <c r="D30" s="113" t="s">
        <v>226</v>
      </c>
      <c r="E30" s="216"/>
      <c r="F30" s="113"/>
      <c r="G30" s="218"/>
      <c r="H30" s="219"/>
      <c r="I30" s="219"/>
      <c r="J30" s="219"/>
      <c r="K30" s="219"/>
    </row>
    <row r="31" spans="2:11" x14ac:dyDescent="0.25">
      <c r="B31" s="113" t="s">
        <v>226</v>
      </c>
      <c r="C31" s="216"/>
      <c r="D31" s="113" t="s">
        <v>226</v>
      </c>
      <c r="E31" s="217" t="s">
        <v>7</v>
      </c>
      <c r="F31" s="221" t="s">
        <v>234</v>
      </c>
      <c r="G31" s="112" t="s">
        <v>6</v>
      </c>
      <c r="H31" s="112">
        <v>33.479999999999997</v>
      </c>
      <c r="I31" s="112">
        <v>77</v>
      </c>
    </row>
    <row r="32" spans="2:11" x14ac:dyDescent="0.25">
      <c r="B32" s="113" t="s">
        <v>226</v>
      </c>
      <c r="C32" s="216"/>
      <c r="D32" s="113" t="s">
        <v>226</v>
      </c>
      <c r="E32" s="218"/>
      <c r="F32" s="222"/>
      <c r="G32" s="111" t="s">
        <v>7</v>
      </c>
      <c r="H32" s="119">
        <v>66.52</v>
      </c>
      <c r="I32" s="111">
        <v>153</v>
      </c>
    </row>
    <row r="33" spans="2:11" x14ac:dyDescent="0.25">
      <c r="B33" s="113" t="s">
        <v>226</v>
      </c>
      <c r="C33" s="216"/>
      <c r="D33" s="113" t="s">
        <v>226</v>
      </c>
      <c r="E33" s="217"/>
      <c r="F33" s="219"/>
      <c r="G33" s="219"/>
      <c r="H33" s="219"/>
      <c r="I33" s="219"/>
      <c r="J33" s="219"/>
      <c r="K33" s="219"/>
    </row>
    <row r="34" spans="2:11" x14ac:dyDescent="0.25">
      <c r="B34" s="113" t="s">
        <v>226</v>
      </c>
      <c r="C34" s="216"/>
      <c r="D34" s="113"/>
      <c r="E34" s="217"/>
      <c r="F34" s="219"/>
      <c r="G34" s="219"/>
      <c r="H34" s="219"/>
      <c r="I34" s="219"/>
      <c r="J34" s="219"/>
      <c r="K34" s="219"/>
    </row>
    <row r="35" spans="2:11" x14ac:dyDescent="0.25">
      <c r="B35" s="113" t="s">
        <v>226</v>
      </c>
      <c r="C35" s="216"/>
      <c r="D35" s="113"/>
      <c r="E35" s="217"/>
      <c r="F35" s="219"/>
      <c r="G35" s="219"/>
      <c r="H35" s="219"/>
      <c r="I35" s="219"/>
      <c r="J35" s="219"/>
      <c r="K35" s="219"/>
    </row>
    <row r="36" spans="2:11" x14ac:dyDescent="0.25">
      <c r="B36" s="113" t="s">
        <v>226</v>
      </c>
      <c r="C36" s="216"/>
      <c r="D36" s="113"/>
      <c r="E36" s="217"/>
      <c r="F36" s="219"/>
      <c r="G36" s="219"/>
      <c r="H36" s="219"/>
      <c r="I36" s="219"/>
      <c r="J36" s="219"/>
      <c r="K36" s="219"/>
    </row>
    <row r="37" spans="2:11" x14ac:dyDescent="0.25">
      <c r="B37" s="113" t="s">
        <v>226</v>
      </c>
      <c r="C37" s="216"/>
      <c r="D37" s="113"/>
      <c r="E37" s="218"/>
      <c r="F37" s="219"/>
      <c r="G37" s="219"/>
      <c r="H37" s="219"/>
      <c r="I37" s="219"/>
      <c r="J37" s="219"/>
      <c r="K37" s="219"/>
    </row>
    <row r="38" spans="2:11" ht="15" customHeight="1" x14ac:dyDescent="0.25">
      <c r="B38" s="113" t="s">
        <v>226</v>
      </c>
      <c r="C38" s="217" t="s">
        <v>235</v>
      </c>
      <c r="D38" s="221" t="s">
        <v>236</v>
      </c>
      <c r="E38" s="111" t="s">
        <v>6</v>
      </c>
      <c r="F38" s="111">
        <v>74.37</v>
      </c>
      <c r="G38" s="111">
        <v>2832</v>
      </c>
    </row>
    <row r="39" spans="2:11" x14ac:dyDescent="0.25">
      <c r="B39" s="113" t="s">
        <v>226</v>
      </c>
      <c r="C39" s="218"/>
      <c r="D39" s="222"/>
      <c r="E39" s="112" t="s">
        <v>7</v>
      </c>
      <c r="F39" s="121">
        <v>25.63</v>
      </c>
      <c r="G39" s="112">
        <v>976</v>
      </c>
    </row>
    <row r="40" spans="2:11" x14ac:dyDescent="0.25">
      <c r="B40" s="113" t="s">
        <v>226</v>
      </c>
      <c r="C40" s="217"/>
      <c r="D40" s="220" t="s">
        <v>237</v>
      </c>
      <c r="E40" s="220"/>
      <c r="F40" s="220"/>
      <c r="G40" s="220"/>
      <c r="H40" s="220"/>
      <c r="I40" s="220"/>
      <c r="J40" s="220"/>
      <c r="K40" s="220"/>
    </row>
    <row r="41" spans="2:11" x14ac:dyDescent="0.25">
      <c r="B41" s="113" t="s">
        <v>226</v>
      </c>
      <c r="C41" s="217"/>
      <c r="D41" s="219"/>
      <c r="E41" s="219"/>
      <c r="F41" s="219"/>
      <c r="G41" s="219"/>
      <c r="H41" s="219"/>
      <c r="I41" s="219"/>
      <c r="J41" s="219"/>
      <c r="K41" s="219"/>
    </row>
    <row r="42" spans="2:11" x14ac:dyDescent="0.25">
      <c r="B42" s="113" t="s">
        <v>226</v>
      </c>
      <c r="C42" s="217"/>
      <c r="D42" s="219"/>
      <c r="E42" s="219"/>
      <c r="F42" s="219"/>
      <c r="G42" s="219"/>
      <c r="H42" s="219"/>
      <c r="I42" s="219"/>
      <c r="J42" s="219"/>
      <c r="K42" s="219"/>
    </row>
    <row r="43" spans="2:11" x14ac:dyDescent="0.25">
      <c r="B43" s="113" t="s">
        <v>226</v>
      </c>
      <c r="C43" s="217"/>
      <c r="D43" s="219"/>
      <c r="E43" s="219"/>
      <c r="F43" s="219"/>
      <c r="G43" s="219"/>
      <c r="H43" s="219"/>
      <c r="I43" s="219"/>
      <c r="J43" s="219"/>
      <c r="K43" s="219"/>
    </row>
    <row r="44" spans="2:11" x14ac:dyDescent="0.25">
      <c r="B44" s="113" t="s">
        <v>226</v>
      </c>
      <c r="C44" s="216"/>
      <c r="D44" s="113" t="s">
        <v>226</v>
      </c>
      <c r="E44" s="217" t="s">
        <v>6</v>
      </c>
      <c r="F44" s="221" t="s">
        <v>238</v>
      </c>
      <c r="G44" s="111" t="s">
        <v>6</v>
      </c>
      <c r="H44" s="111">
        <v>77.89</v>
      </c>
      <c r="I44" s="111">
        <v>2776</v>
      </c>
    </row>
    <row r="45" spans="2:11" x14ac:dyDescent="0.25">
      <c r="B45" s="113" t="s">
        <v>226</v>
      </c>
      <c r="C45" s="216"/>
      <c r="D45" s="113" t="s">
        <v>226</v>
      </c>
      <c r="E45" s="218"/>
      <c r="F45" s="222"/>
      <c r="G45" s="112" t="s">
        <v>7</v>
      </c>
      <c r="H45" s="112">
        <v>22.11</v>
      </c>
      <c r="I45" s="112">
        <v>788</v>
      </c>
    </row>
    <row r="46" spans="2:11" x14ac:dyDescent="0.25">
      <c r="B46" s="113" t="s">
        <v>226</v>
      </c>
      <c r="C46" s="216"/>
      <c r="D46" s="113" t="s">
        <v>226</v>
      </c>
      <c r="E46" s="217"/>
      <c r="F46" s="220" t="s">
        <v>239</v>
      </c>
      <c r="G46" s="220"/>
      <c r="H46" s="220"/>
      <c r="I46" s="220"/>
      <c r="J46" s="220"/>
      <c r="K46" s="220"/>
    </row>
    <row r="47" spans="2:11" x14ac:dyDescent="0.25">
      <c r="B47" s="113" t="s">
        <v>226</v>
      </c>
      <c r="C47" s="216"/>
      <c r="D47" s="113" t="s">
        <v>226</v>
      </c>
      <c r="E47" s="217"/>
      <c r="F47" s="219"/>
      <c r="G47" s="219"/>
      <c r="H47" s="219"/>
      <c r="I47" s="219"/>
      <c r="J47" s="219"/>
      <c r="K47" s="219"/>
    </row>
    <row r="48" spans="2:11" x14ac:dyDescent="0.25">
      <c r="B48" s="113" t="s">
        <v>226</v>
      </c>
      <c r="C48" s="216"/>
      <c r="D48" s="113" t="s">
        <v>226</v>
      </c>
      <c r="E48" s="217"/>
      <c r="F48" s="219"/>
      <c r="G48" s="219"/>
      <c r="H48" s="219"/>
      <c r="I48" s="219"/>
      <c r="J48" s="219"/>
      <c r="K48" s="219"/>
    </row>
    <row r="49" spans="2:11" x14ac:dyDescent="0.25">
      <c r="B49" s="113" t="s">
        <v>226</v>
      </c>
      <c r="C49" s="216"/>
      <c r="D49" s="113" t="s">
        <v>226</v>
      </c>
      <c r="E49" s="217"/>
      <c r="F49" s="219"/>
      <c r="G49" s="219"/>
      <c r="H49" s="219"/>
      <c r="I49" s="219"/>
      <c r="J49" s="219"/>
      <c r="K49" s="219"/>
    </row>
    <row r="50" spans="2:11" ht="30" customHeight="1" x14ac:dyDescent="0.25">
      <c r="B50" s="113" t="s">
        <v>226</v>
      </c>
      <c r="C50" s="216"/>
      <c r="D50" s="113" t="s">
        <v>226</v>
      </c>
      <c r="E50" s="216"/>
      <c r="F50" s="113" t="s">
        <v>226</v>
      </c>
      <c r="G50" s="217" t="s">
        <v>240</v>
      </c>
      <c r="H50" s="221" t="s">
        <v>241</v>
      </c>
      <c r="I50" s="111" t="s">
        <v>6</v>
      </c>
      <c r="J50" s="111">
        <v>68.89</v>
      </c>
      <c r="K50" s="111">
        <v>786</v>
      </c>
    </row>
    <row r="51" spans="2:11" x14ac:dyDescent="0.25">
      <c r="B51" s="113" t="s">
        <v>226</v>
      </c>
      <c r="C51" s="216"/>
      <c r="D51" s="113" t="s">
        <v>226</v>
      </c>
      <c r="E51" s="216"/>
      <c r="F51" s="113" t="s">
        <v>226</v>
      </c>
      <c r="G51" s="218"/>
      <c r="H51" s="222"/>
      <c r="I51" s="112" t="s">
        <v>7</v>
      </c>
      <c r="J51" s="112">
        <v>31.11</v>
      </c>
      <c r="K51" s="112">
        <v>355</v>
      </c>
    </row>
    <row r="52" spans="2:11" x14ac:dyDescent="0.25">
      <c r="B52" s="113" t="s">
        <v>226</v>
      </c>
      <c r="C52" s="216"/>
      <c r="D52" s="113" t="s">
        <v>226</v>
      </c>
      <c r="E52" s="216"/>
      <c r="F52" s="113" t="s">
        <v>226</v>
      </c>
      <c r="G52" s="217"/>
      <c r="H52" s="223"/>
      <c r="I52" s="223"/>
      <c r="J52" s="223"/>
      <c r="K52" s="223"/>
    </row>
    <row r="53" spans="2:11" x14ac:dyDescent="0.25">
      <c r="B53" s="113" t="s">
        <v>226</v>
      </c>
      <c r="C53" s="216"/>
      <c r="D53" s="113" t="s">
        <v>226</v>
      </c>
      <c r="E53" s="216"/>
      <c r="F53" s="113" t="s">
        <v>226</v>
      </c>
      <c r="G53" s="217"/>
      <c r="H53" s="219"/>
      <c r="I53" s="219"/>
      <c r="J53" s="219"/>
      <c r="K53" s="219"/>
    </row>
    <row r="54" spans="2:11" x14ac:dyDescent="0.25">
      <c r="B54" s="113" t="s">
        <v>226</v>
      </c>
      <c r="C54" s="216"/>
      <c r="D54" s="113" t="s">
        <v>226</v>
      </c>
      <c r="E54" s="216"/>
      <c r="F54" s="113" t="s">
        <v>226</v>
      </c>
      <c r="G54" s="217"/>
      <c r="H54" s="219"/>
      <c r="I54" s="219"/>
      <c r="J54" s="219"/>
      <c r="K54" s="219"/>
    </row>
    <row r="55" spans="2:11" x14ac:dyDescent="0.25">
      <c r="B55" s="113" t="s">
        <v>226</v>
      </c>
      <c r="C55" s="216"/>
      <c r="D55" s="113" t="s">
        <v>226</v>
      </c>
      <c r="E55" s="216"/>
      <c r="F55" s="113" t="s">
        <v>226</v>
      </c>
      <c r="G55" s="217"/>
      <c r="H55" s="224"/>
      <c r="I55" s="224"/>
      <c r="J55" s="224"/>
      <c r="K55" s="224"/>
    </row>
    <row r="56" spans="2:11" ht="135" customHeight="1" x14ac:dyDescent="0.25">
      <c r="B56" s="113" t="s">
        <v>226</v>
      </c>
      <c r="C56" s="216"/>
      <c r="D56" s="113" t="s">
        <v>226</v>
      </c>
      <c r="E56" s="216"/>
      <c r="F56" s="113" t="s">
        <v>226</v>
      </c>
      <c r="G56" s="217" t="s">
        <v>242</v>
      </c>
      <c r="H56" s="221" t="s">
        <v>243</v>
      </c>
      <c r="I56" s="111" t="s">
        <v>6</v>
      </c>
      <c r="J56" s="111">
        <v>84.34</v>
      </c>
      <c r="K56" s="111">
        <v>1960</v>
      </c>
    </row>
    <row r="57" spans="2:11" x14ac:dyDescent="0.25">
      <c r="B57" s="113" t="s">
        <v>226</v>
      </c>
      <c r="C57" s="216"/>
      <c r="D57" s="113" t="s">
        <v>226</v>
      </c>
      <c r="E57" s="216"/>
      <c r="F57" s="113" t="s">
        <v>226</v>
      </c>
      <c r="G57" s="218"/>
      <c r="H57" s="222"/>
      <c r="I57" s="112" t="s">
        <v>7</v>
      </c>
      <c r="J57" s="112">
        <v>15.66</v>
      </c>
      <c r="K57" s="112">
        <v>364</v>
      </c>
    </row>
    <row r="58" spans="2:11" x14ac:dyDescent="0.25">
      <c r="B58" s="113" t="s">
        <v>226</v>
      </c>
      <c r="C58" s="216"/>
      <c r="D58" s="113" t="s">
        <v>226</v>
      </c>
      <c r="E58" s="216"/>
      <c r="F58" s="113" t="s">
        <v>226</v>
      </c>
      <c r="G58" s="217"/>
      <c r="H58" s="223"/>
      <c r="I58" s="223"/>
      <c r="J58" s="223"/>
      <c r="K58" s="223"/>
    </row>
    <row r="59" spans="2:11" x14ac:dyDescent="0.25">
      <c r="B59" s="113" t="s">
        <v>226</v>
      </c>
      <c r="C59" s="216"/>
      <c r="D59" s="113" t="s">
        <v>226</v>
      </c>
      <c r="E59" s="216"/>
      <c r="F59" s="113" t="s">
        <v>226</v>
      </c>
      <c r="G59" s="217"/>
      <c r="H59" s="219"/>
      <c r="I59" s="219"/>
      <c r="J59" s="219"/>
      <c r="K59" s="219"/>
    </row>
    <row r="60" spans="2:11" x14ac:dyDescent="0.25">
      <c r="B60" s="113" t="s">
        <v>226</v>
      </c>
      <c r="C60" s="216"/>
      <c r="D60" s="113" t="s">
        <v>226</v>
      </c>
      <c r="E60" s="216"/>
      <c r="F60" s="113" t="s">
        <v>226</v>
      </c>
      <c r="G60" s="217"/>
      <c r="H60" s="219"/>
      <c r="I60" s="219"/>
      <c r="J60" s="219"/>
      <c r="K60" s="219"/>
    </row>
    <row r="61" spans="2:11" x14ac:dyDescent="0.25">
      <c r="B61" s="113" t="s">
        <v>226</v>
      </c>
      <c r="C61" s="216"/>
      <c r="D61" s="113" t="s">
        <v>226</v>
      </c>
      <c r="E61" s="216"/>
      <c r="F61" s="113" t="s">
        <v>226</v>
      </c>
      <c r="G61" s="217"/>
      <c r="H61" s="224"/>
      <c r="I61" s="224"/>
      <c r="J61" s="224"/>
      <c r="K61" s="224"/>
    </row>
    <row r="62" spans="2:11" ht="90" customHeight="1" x14ac:dyDescent="0.25">
      <c r="B62" s="113" t="s">
        <v>226</v>
      </c>
      <c r="C62" s="216"/>
      <c r="D62" s="113" t="s">
        <v>226</v>
      </c>
      <c r="E62" s="216"/>
      <c r="F62" s="113" t="s">
        <v>226</v>
      </c>
      <c r="G62" s="217" t="s">
        <v>244</v>
      </c>
      <c r="H62" s="221" t="s">
        <v>245</v>
      </c>
      <c r="I62" s="112" t="s">
        <v>6</v>
      </c>
      <c r="J62" s="112">
        <v>30.3</v>
      </c>
      <c r="K62" s="112">
        <v>30</v>
      </c>
    </row>
    <row r="63" spans="2:11" x14ac:dyDescent="0.25">
      <c r="B63" s="113" t="s">
        <v>226</v>
      </c>
      <c r="C63" s="216"/>
      <c r="D63" s="113" t="s">
        <v>226</v>
      </c>
      <c r="E63" s="216"/>
      <c r="F63" s="113" t="s">
        <v>226</v>
      </c>
      <c r="G63" s="218"/>
      <c r="H63" s="222"/>
      <c r="I63" s="111" t="s">
        <v>7</v>
      </c>
      <c r="J63" s="119">
        <v>69.7</v>
      </c>
      <c r="K63" s="111">
        <v>69</v>
      </c>
    </row>
    <row r="64" spans="2:11" x14ac:dyDescent="0.25">
      <c r="B64" s="113" t="s">
        <v>226</v>
      </c>
      <c r="C64" s="216"/>
      <c r="D64" s="113" t="s">
        <v>226</v>
      </c>
      <c r="E64" s="216"/>
      <c r="F64" s="113" t="s">
        <v>226</v>
      </c>
      <c r="G64" s="217"/>
      <c r="H64" s="223"/>
      <c r="I64" s="223"/>
      <c r="J64" s="223"/>
      <c r="K64" s="223"/>
    </row>
    <row r="65" spans="2:11" x14ac:dyDescent="0.25">
      <c r="B65" s="113" t="s">
        <v>226</v>
      </c>
      <c r="C65" s="216"/>
      <c r="D65" s="113" t="s">
        <v>226</v>
      </c>
      <c r="E65" s="216"/>
      <c r="F65" s="113"/>
      <c r="G65" s="217"/>
      <c r="H65" s="219"/>
      <c r="I65" s="219"/>
      <c r="J65" s="219"/>
      <c r="K65" s="219"/>
    </row>
    <row r="66" spans="2:11" x14ac:dyDescent="0.25">
      <c r="B66" s="113" t="s">
        <v>226</v>
      </c>
      <c r="C66" s="216"/>
      <c r="D66" s="113" t="s">
        <v>226</v>
      </c>
      <c r="E66" s="216"/>
      <c r="F66" s="113"/>
      <c r="G66" s="217"/>
      <c r="H66" s="219"/>
      <c r="I66" s="219"/>
      <c r="J66" s="219"/>
      <c r="K66" s="219"/>
    </row>
    <row r="67" spans="2:11" x14ac:dyDescent="0.25">
      <c r="B67" s="113" t="s">
        <v>226</v>
      </c>
      <c r="C67" s="216"/>
      <c r="D67" s="113" t="s">
        <v>226</v>
      </c>
      <c r="E67" s="216"/>
      <c r="F67" s="113"/>
      <c r="G67" s="217"/>
      <c r="H67" s="219"/>
      <c r="I67" s="219"/>
      <c r="J67" s="219"/>
      <c r="K67" s="219"/>
    </row>
    <row r="68" spans="2:11" x14ac:dyDescent="0.25">
      <c r="B68" s="113" t="s">
        <v>226</v>
      </c>
      <c r="C68" s="216"/>
      <c r="D68" s="113" t="s">
        <v>226</v>
      </c>
      <c r="E68" s="216"/>
      <c r="F68" s="113"/>
      <c r="G68" s="218"/>
      <c r="H68" s="219"/>
      <c r="I68" s="219"/>
      <c r="J68" s="219"/>
      <c r="K68" s="219"/>
    </row>
    <row r="69" spans="2:11" x14ac:dyDescent="0.25">
      <c r="B69" s="113" t="s">
        <v>226</v>
      </c>
      <c r="C69" s="216"/>
      <c r="D69" s="113" t="s">
        <v>226</v>
      </c>
      <c r="E69" s="217" t="s">
        <v>7</v>
      </c>
      <c r="F69" s="221" t="s">
        <v>246</v>
      </c>
      <c r="G69" s="112" t="s">
        <v>6</v>
      </c>
      <c r="H69" s="112">
        <v>22.95</v>
      </c>
      <c r="I69" s="112">
        <v>56</v>
      </c>
    </row>
    <row r="70" spans="2:11" x14ac:dyDescent="0.25">
      <c r="B70" s="113" t="s">
        <v>226</v>
      </c>
      <c r="C70" s="216"/>
      <c r="D70" s="113" t="s">
        <v>226</v>
      </c>
      <c r="E70" s="218"/>
      <c r="F70" s="222"/>
      <c r="G70" s="111" t="s">
        <v>7</v>
      </c>
      <c r="H70" s="119">
        <v>77.05</v>
      </c>
      <c r="I70" s="111">
        <v>188</v>
      </c>
    </row>
    <row r="71" spans="2:11" x14ac:dyDescent="0.25">
      <c r="B71" s="113" t="s">
        <v>226</v>
      </c>
      <c r="C71" s="216"/>
      <c r="D71" s="113" t="s">
        <v>226</v>
      </c>
      <c r="E71" s="217"/>
      <c r="F71" s="220" t="s">
        <v>247</v>
      </c>
      <c r="G71" s="220"/>
      <c r="H71" s="220"/>
      <c r="I71" s="220"/>
      <c r="J71" s="220"/>
      <c r="K71" s="220"/>
    </row>
    <row r="72" spans="2:11" x14ac:dyDescent="0.25">
      <c r="B72" s="113" t="s">
        <v>226</v>
      </c>
      <c r="C72" s="216"/>
      <c r="D72" s="113"/>
      <c r="E72" s="217"/>
      <c r="F72" s="219"/>
      <c r="G72" s="219"/>
      <c r="H72" s="219"/>
      <c r="I72" s="219"/>
      <c r="J72" s="219"/>
      <c r="K72" s="219"/>
    </row>
    <row r="73" spans="2:11" x14ac:dyDescent="0.25">
      <c r="B73" s="113" t="s">
        <v>226</v>
      </c>
      <c r="C73" s="216"/>
      <c r="D73" s="113"/>
      <c r="E73" s="217"/>
      <c r="F73" s="219"/>
      <c r="G73" s="219"/>
      <c r="H73" s="219"/>
      <c r="I73" s="219"/>
      <c r="J73" s="219"/>
      <c r="K73" s="219"/>
    </row>
    <row r="74" spans="2:11" x14ac:dyDescent="0.25">
      <c r="B74" s="113" t="s">
        <v>226</v>
      </c>
      <c r="C74" s="216"/>
      <c r="D74" s="113"/>
      <c r="E74" s="217"/>
      <c r="F74" s="219"/>
      <c r="G74" s="219"/>
      <c r="H74" s="219"/>
      <c r="I74" s="219"/>
      <c r="J74" s="219"/>
      <c r="K74" s="219"/>
    </row>
    <row r="75" spans="2:11" x14ac:dyDescent="0.25">
      <c r="B75" s="113" t="s">
        <v>226</v>
      </c>
      <c r="C75" s="216"/>
      <c r="D75" s="113"/>
      <c r="E75" s="217"/>
      <c r="F75" s="219"/>
      <c r="G75" s="219"/>
      <c r="H75" s="219"/>
      <c r="I75" s="219"/>
      <c r="J75" s="219"/>
      <c r="K75" s="219"/>
    </row>
    <row r="76" spans="2:11" x14ac:dyDescent="0.25">
      <c r="B76" s="113" t="s">
        <v>226</v>
      </c>
      <c r="C76" s="216"/>
      <c r="D76" s="216"/>
      <c r="E76" s="216"/>
      <c r="F76" s="113" t="s">
        <v>226</v>
      </c>
      <c r="G76" s="217" t="s">
        <v>6</v>
      </c>
      <c r="H76" s="221" t="s">
        <v>248</v>
      </c>
      <c r="I76" s="112" t="s">
        <v>6</v>
      </c>
      <c r="J76" s="112">
        <v>19.23</v>
      </c>
      <c r="K76" s="112">
        <v>35</v>
      </c>
    </row>
    <row r="77" spans="2:11" x14ac:dyDescent="0.25">
      <c r="B77" s="113" t="s">
        <v>226</v>
      </c>
      <c r="C77" s="216"/>
      <c r="D77" s="216"/>
      <c r="E77" s="216"/>
      <c r="F77" s="113" t="s">
        <v>226</v>
      </c>
      <c r="G77" s="218"/>
      <c r="H77" s="222"/>
      <c r="I77" s="111" t="s">
        <v>7</v>
      </c>
      <c r="J77" s="119">
        <v>80.77</v>
      </c>
      <c r="K77" s="111">
        <v>147</v>
      </c>
    </row>
    <row r="78" spans="2:11" x14ac:dyDescent="0.25">
      <c r="B78" s="113" t="s">
        <v>226</v>
      </c>
      <c r="C78" s="216"/>
      <c r="D78" s="216"/>
      <c r="E78" s="216"/>
      <c r="F78" s="113" t="s">
        <v>226</v>
      </c>
      <c r="G78" s="217"/>
      <c r="H78" s="223"/>
      <c r="I78" s="223"/>
      <c r="J78" s="223"/>
      <c r="K78" s="223"/>
    </row>
    <row r="79" spans="2:11" x14ac:dyDescent="0.25">
      <c r="B79" s="113" t="s">
        <v>226</v>
      </c>
      <c r="C79" s="216"/>
      <c r="D79" s="216"/>
      <c r="E79" s="216"/>
      <c r="F79" s="113" t="s">
        <v>226</v>
      </c>
      <c r="G79" s="217"/>
      <c r="H79" s="219"/>
      <c r="I79" s="219"/>
      <c r="J79" s="219"/>
      <c r="K79" s="219"/>
    </row>
    <row r="80" spans="2:11" x14ac:dyDescent="0.25">
      <c r="B80" s="113" t="s">
        <v>226</v>
      </c>
      <c r="C80" s="216"/>
      <c r="D80" s="216"/>
      <c r="E80" s="216"/>
      <c r="F80" s="113" t="s">
        <v>226</v>
      </c>
      <c r="G80" s="217"/>
      <c r="H80" s="219"/>
      <c r="I80" s="219"/>
      <c r="J80" s="219"/>
      <c r="K80" s="219"/>
    </row>
    <row r="81" spans="2:11" x14ac:dyDescent="0.25">
      <c r="B81" s="113" t="s">
        <v>226</v>
      </c>
      <c r="C81" s="216"/>
      <c r="D81" s="216"/>
      <c r="E81" s="216"/>
      <c r="F81" s="113" t="s">
        <v>226</v>
      </c>
      <c r="G81" s="217"/>
      <c r="H81" s="224"/>
      <c r="I81" s="224"/>
      <c r="J81" s="224"/>
      <c r="K81" s="224"/>
    </row>
    <row r="82" spans="2:11" x14ac:dyDescent="0.25">
      <c r="B82" s="113" t="s">
        <v>226</v>
      </c>
      <c r="C82" s="216"/>
      <c r="D82" s="216"/>
      <c r="E82" s="216"/>
      <c r="F82" s="113" t="s">
        <v>226</v>
      </c>
      <c r="G82" s="217" t="s">
        <v>7</v>
      </c>
      <c r="H82" s="221" t="s">
        <v>249</v>
      </c>
      <c r="I82" s="112" t="s">
        <v>6</v>
      </c>
      <c r="J82" s="112">
        <v>33.869999999999997</v>
      </c>
      <c r="K82" s="112">
        <v>21</v>
      </c>
    </row>
    <row r="83" spans="2:11" x14ac:dyDescent="0.25">
      <c r="B83" s="113" t="s">
        <v>226</v>
      </c>
      <c r="C83" s="216"/>
      <c r="D83" s="216"/>
      <c r="E83" s="216"/>
      <c r="F83" s="113" t="s">
        <v>226</v>
      </c>
      <c r="G83" s="218"/>
      <c r="H83" s="222"/>
      <c r="I83" s="111" t="s">
        <v>7</v>
      </c>
      <c r="J83" s="119">
        <v>66.13</v>
      </c>
      <c r="K83" s="111">
        <v>41</v>
      </c>
    </row>
    <row r="84" spans="2:11" x14ac:dyDescent="0.25">
      <c r="B84" s="113" t="s">
        <v>226</v>
      </c>
      <c r="C84" s="216"/>
      <c r="D84" s="216"/>
      <c r="E84" s="216"/>
      <c r="F84" s="113" t="s">
        <v>226</v>
      </c>
      <c r="G84" s="217"/>
      <c r="H84" s="223"/>
      <c r="I84" s="223"/>
      <c r="J84" s="223"/>
      <c r="K84" s="223"/>
    </row>
    <row r="85" spans="2:11" x14ac:dyDescent="0.25">
      <c r="B85" s="113" t="s">
        <v>226</v>
      </c>
      <c r="C85" s="216"/>
      <c r="D85" s="216"/>
      <c r="E85" s="216"/>
      <c r="F85" s="113"/>
      <c r="G85" s="217"/>
      <c r="H85" s="219"/>
      <c r="I85" s="219"/>
      <c r="J85" s="219"/>
      <c r="K85" s="219"/>
    </row>
    <row r="86" spans="2:11" x14ac:dyDescent="0.25">
      <c r="B86" s="113" t="s">
        <v>226</v>
      </c>
      <c r="C86" s="216"/>
      <c r="D86" s="216"/>
      <c r="E86" s="216"/>
      <c r="F86" s="113"/>
      <c r="G86" s="217"/>
      <c r="H86" s="219"/>
      <c r="I86" s="219"/>
      <c r="J86" s="219"/>
      <c r="K86" s="219"/>
    </row>
    <row r="87" spans="2:11" x14ac:dyDescent="0.25">
      <c r="B87" s="113" t="s">
        <v>226</v>
      </c>
      <c r="C87" s="216"/>
      <c r="D87" s="216"/>
      <c r="E87" s="216"/>
      <c r="F87" s="113"/>
      <c r="G87" s="217"/>
      <c r="H87" s="219"/>
      <c r="I87" s="219"/>
      <c r="J87" s="219"/>
      <c r="K87" s="219"/>
    </row>
    <row r="88" spans="2:11" x14ac:dyDescent="0.25">
      <c r="B88" s="113" t="s">
        <v>226</v>
      </c>
      <c r="C88" s="216"/>
      <c r="D88" s="225"/>
      <c r="E88" s="225"/>
      <c r="F88" s="113"/>
      <c r="G88" s="218"/>
      <c r="H88" s="219"/>
      <c r="I88" s="219"/>
      <c r="J88" s="219"/>
      <c r="K88" s="219"/>
    </row>
    <row r="89" spans="2:11" x14ac:dyDescent="0.25">
      <c r="B89" s="113" t="s">
        <v>226</v>
      </c>
      <c r="C89" s="217" t="s">
        <v>250</v>
      </c>
      <c r="D89" s="221" t="s">
        <v>251</v>
      </c>
      <c r="E89" s="111" t="s">
        <v>6</v>
      </c>
      <c r="F89" s="111">
        <v>58.85</v>
      </c>
      <c r="G89" s="111">
        <v>1679</v>
      </c>
    </row>
    <row r="90" spans="2:11" x14ac:dyDescent="0.25">
      <c r="B90" s="113" t="s">
        <v>226</v>
      </c>
      <c r="C90" s="218"/>
      <c r="D90" s="222"/>
      <c r="E90" s="112" t="s">
        <v>7</v>
      </c>
      <c r="F90" s="120">
        <v>41.15</v>
      </c>
      <c r="G90" s="112">
        <v>1174</v>
      </c>
    </row>
    <row r="91" spans="2:11" x14ac:dyDescent="0.25">
      <c r="B91" s="113" t="s">
        <v>226</v>
      </c>
      <c r="C91" s="217"/>
      <c r="D91" s="220" t="s">
        <v>252</v>
      </c>
      <c r="E91" s="220"/>
      <c r="F91" s="220"/>
      <c r="G91" s="220"/>
      <c r="H91" s="220"/>
      <c r="I91" s="220"/>
      <c r="J91" s="220"/>
      <c r="K91" s="220"/>
    </row>
    <row r="92" spans="2:11" x14ac:dyDescent="0.25">
      <c r="B92" s="113" t="s">
        <v>226</v>
      </c>
      <c r="C92" s="217"/>
      <c r="D92" s="219"/>
      <c r="E92" s="219"/>
      <c r="F92" s="219"/>
      <c r="G92" s="219"/>
      <c r="H92" s="219"/>
      <c r="I92" s="219"/>
      <c r="J92" s="219"/>
      <c r="K92" s="219"/>
    </row>
    <row r="93" spans="2:11" x14ac:dyDescent="0.25">
      <c r="B93" s="113" t="s">
        <v>226</v>
      </c>
      <c r="C93" s="217"/>
      <c r="D93" s="219"/>
      <c r="E93" s="219"/>
      <c r="F93" s="219"/>
      <c r="G93" s="219"/>
      <c r="H93" s="219"/>
      <c r="I93" s="219"/>
      <c r="J93" s="219"/>
      <c r="K93" s="219"/>
    </row>
    <row r="94" spans="2:11" x14ac:dyDescent="0.25">
      <c r="B94" s="113" t="s">
        <v>226</v>
      </c>
      <c r="C94" s="217"/>
      <c r="D94" s="219"/>
      <c r="E94" s="219"/>
      <c r="F94" s="219"/>
      <c r="G94" s="219"/>
      <c r="H94" s="219"/>
      <c r="I94" s="219"/>
      <c r="J94" s="219"/>
      <c r="K94" s="219"/>
    </row>
    <row r="95" spans="2:11" x14ac:dyDescent="0.25">
      <c r="B95" s="113" t="s">
        <v>226</v>
      </c>
      <c r="C95" s="216"/>
      <c r="D95" s="113" t="s">
        <v>226</v>
      </c>
      <c r="E95" s="217" t="s">
        <v>6</v>
      </c>
      <c r="F95" s="221" t="s">
        <v>253</v>
      </c>
      <c r="G95" s="111" t="s">
        <v>6</v>
      </c>
      <c r="H95" s="111">
        <v>64.69</v>
      </c>
      <c r="I95" s="111">
        <v>1649</v>
      </c>
    </row>
    <row r="96" spans="2:11" x14ac:dyDescent="0.25">
      <c r="B96" s="113" t="s">
        <v>226</v>
      </c>
      <c r="C96" s="216"/>
      <c r="D96" s="113" t="s">
        <v>226</v>
      </c>
      <c r="E96" s="218"/>
      <c r="F96" s="222"/>
      <c r="G96" s="112" t="s">
        <v>7</v>
      </c>
      <c r="H96" s="112">
        <v>35.31</v>
      </c>
      <c r="I96" s="112">
        <v>900</v>
      </c>
    </row>
    <row r="97" spans="2:11" x14ac:dyDescent="0.25">
      <c r="B97" s="113" t="s">
        <v>226</v>
      </c>
      <c r="C97" s="216"/>
      <c r="D97" s="113" t="s">
        <v>226</v>
      </c>
      <c r="E97" s="217"/>
      <c r="F97" s="219" t="s">
        <v>254</v>
      </c>
      <c r="G97" s="219"/>
      <c r="H97" s="219"/>
      <c r="I97" s="219"/>
      <c r="J97" s="219"/>
      <c r="K97" s="219"/>
    </row>
    <row r="98" spans="2:11" x14ac:dyDescent="0.25">
      <c r="B98" s="113" t="s">
        <v>226</v>
      </c>
      <c r="C98" s="216"/>
      <c r="D98" s="113" t="s">
        <v>226</v>
      </c>
      <c r="E98" s="217"/>
      <c r="F98" s="219"/>
      <c r="G98" s="219"/>
      <c r="H98" s="219"/>
      <c r="I98" s="219"/>
      <c r="J98" s="219"/>
      <c r="K98" s="219"/>
    </row>
    <row r="99" spans="2:11" x14ac:dyDescent="0.25">
      <c r="B99" s="113" t="s">
        <v>226</v>
      </c>
      <c r="C99" s="216"/>
      <c r="D99" s="113" t="s">
        <v>226</v>
      </c>
      <c r="E99" s="217"/>
      <c r="F99" s="219"/>
      <c r="G99" s="219"/>
      <c r="H99" s="219"/>
      <c r="I99" s="219"/>
      <c r="J99" s="219"/>
      <c r="K99" s="219"/>
    </row>
    <row r="100" spans="2:11" x14ac:dyDescent="0.25">
      <c r="B100" s="113" t="s">
        <v>226</v>
      </c>
      <c r="C100" s="216"/>
      <c r="D100" s="113" t="s">
        <v>226</v>
      </c>
      <c r="E100" s="217"/>
      <c r="F100" s="219"/>
      <c r="G100" s="219"/>
      <c r="H100" s="219"/>
      <c r="I100" s="219"/>
      <c r="J100" s="219"/>
      <c r="K100" s="219"/>
    </row>
    <row r="101" spans="2:11" x14ac:dyDescent="0.25">
      <c r="B101" s="113" t="s">
        <v>226</v>
      </c>
      <c r="C101" s="216"/>
      <c r="D101" s="113" t="s">
        <v>226</v>
      </c>
      <c r="E101" s="216"/>
      <c r="F101" s="113" t="s">
        <v>226</v>
      </c>
      <c r="G101" s="217" t="s">
        <v>41</v>
      </c>
      <c r="H101" s="221" t="s">
        <v>255</v>
      </c>
      <c r="I101" s="111" t="s">
        <v>6</v>
      </c>
      <c r="J101" s="111">
        <v>75</v>
      </c>
      <c r="K101" s="111">
        <v>99</v>
      </c>
    </row>
    <row r="102" spans="2:11" x14ac:dyDescent="0.25">
      <c r="B102" s="113" t="s">
        <v>226</v>
      </c>
      <c r="C102" s="216"/>
      <c r="D102" s="113" t="s">
        <v>226</v>
      </c>
      <c r="E102" s="216"/>
      <c r="F102" s="113" t="s">
        <v>226</v>
      </c>
      <c r="G102" s="218"/>
      <c r="H102" s="222"/>
      <c r="I102" s="112" t="s">
        <v>7</v>
      </c>
      <c r="J102" s="112">
        <v>25</v>
      </c>
      <c r="K102" s="112">
        <v>33</v>
      </c>
    </row>
    <row r="103" spans="2:11" x14ac:dyDescent="0.25">
      <c r="B103" s="113" t="s">
        <v>226</v>
      </c>
      <c r="C103" s="216"/>
      <c r="D103" s="113" t="s">
        <v>226</v>
      </c>
      <c r="E103" s="216"/>
      <c r="F103" s="113" t="s">
        <v>226</v>
      </c>
      <c r="G103" s="217"/>
      <c r="H103" s="223"/>
      <c r="I103" s="223"/>
      <c r="J103" s="223"/>
      <c r="K103" s="223"/>
    </row>
    <row r="104" spans="2:11" x14ac:dyDescent="0.25">
      <c r="B104" s="113" t="s">
        <v>226</v>
      </c>
      <c r="C104" s="216"/>
      <c r="D104" s="113" t="s">
        <v>226</v>
      </c>
      <c r="E104" s="216"/>
      <c r="F104" s="113" t="s">
        <v>226</v>
      </c>
      <c r="G104" s="217"/>
      <c r="H104" s="219"/>
      <c r="I104" s="219"/>
      <c r="J104" s="219"/>
      <c r="K104" s="219"/>
    </row>
    <row r="105" spans="2:11" x14ac:dyDescent="0.25">
      <c r="B105" s="113" t="s">
        <v>226</v>
      </c>
      <c r="C105" s="216"/>
      <c r="D105" s="113" t="s">
        <v>226</v>
      </c>
      <c r="E105" s="216"/>
      <c r="F105" s="113" t="s">
        <v>226</v>
      </c>
      <c r="G105" s="217"/>
      <c r="H105" s="219"/>
      <c r="I105" s="219"/>
      <c r="J105" s="219"/>
      <c r="K105" s="219"/>
    </row>
    <row r="106" spans="2:11" x14ac:dyDescent="0.25">
      <c r="B106" s="113" t="s">
        <v>226</v>
      </c>
      <c r="C106" s="216"/>
      <c r="D106" s="113" t="s">
        <v>226</v>
      </c>
      <c r="E106" s="216"/>
      <c r="F106" s="113" t="s">
        <v>226</v>
      </c>
      <c r="G106" s="217"/>
      <c r="H106" s="224"/>
      <c r="I106" s="224"/>
      <c r="J106" s="224"/>
      <c r="K106" s="224"/>
    </row>
    <row r="107" spans="2:11" ht="105" customHeight="1" x14ac:dyDescent="0.25">
      <c r="B107" s="113" t="s">
        <v>226</v>
      </c>
      <c r="C107" s="216"/>
      <c r="D107" s="113" t="s">
        <v>226</v>
      </c>
      <c r="E107" s="216"/>
      <c r="F107" s="113" t="s">
        <v>226</v>
      </c>
      <c r="G107" s="217" t="s">
        <v>256</v>
      </c>
      <c r="H107" s="221" t="s">
        <v>257</v>
      </c>
      <c r="I107" s="111" t="s">
        <v>6</v>
      </c>
      <c r="J107" s="111">
        <v>82.49</v>
      </c>
      <c r="K107" s="111">
        <v>669</v>
      </c>
    </row>
    <row r="108" spans="2:11" x14ac:dyDescent="0.25">
      <c r="B108" s="113" t="s">
        <v>226</v>
      </c>
      <c r="C108" s="216"/>
      <c r="D108" s="113" t="s">
        <v>226</v>
      </c>
      <c r="E108" s="216"/>
      <c r="F108" s="113" t="s">
        <v>226</v>
      </c>
      <c r="G108" s="218"/>
      <c r="H108" s="222"/>
      <c r="I108" s="112" t="s">
        <v>7</v>
      </c>
      <c r="J108" s="112">
        <v>17.510000000000002</v>
      </c>
      <c r="K108" s="112">
        <v>142</v>
      </c>
    </row>
    <row r="109" spans="2:11" x14ac:dyDescent="0.25">
      <c r="B109" s="113" t="s">
        <v>226</v>
      </c>
      <c r="C109" s="216"/>
      <c r="D109" s="113" t="s">
        <v>226</v>
      </c>
      <c r="E109" s="216"/>
      <c r="F109" s="113" t="s">
        <v>226</v>
      </c>
      <c r="G109" s="217"/>
      <c r="H109" s="223"/>
      <c r="I109" s="223"/>
      <c r="J109" s="223"/>
      <c r="K109" s="223"/>
    </row>
    <row r="110" spans="2:11" x14ac:dyDescent="0.25">
      <c r="B110" s="113" t="s">
        <v>226</v>
      </c>
      <c r="C110" s="216"/>
      <c r="D110" s="113" t="s">
        <v>226</v>
      </c>
      <c r="E110" s="216"/>
      <c r="F110" s="113" t="s">
        <v>226</v>
      </c>
      <c r="G110" s="217"/>
      <c r="H110" s="219"/>
      <c r="I110" s="219"/>
      <c r="J110" s="219"/>
      <c r="K110" s="219"/>
    </row>
    <row r="111" spans="2:11" x14ac:dyDescent="0.25">
      <c r="B111" s="113" t="s">
        <v>226</v>
      </c>
      <c r="C111" s="216"/>
      <c r="D111" s="113" t="s">
        <v>226</v>
      </c>
      <c r="E111" s="216"/>
      <c r="F111" s="113" t="s">
        <v>226</v>
      </c>
      <c r="G111" s="217"/>
      <c r="H111" s="219"/>
      <c r="I111" s="219"/>
      <c r="J111" s="219"/>
      <c r="K111" s="219"/>
    </row>
    <row r="112" spans="2:11" x14ac:dyDescent="0.25">
      <c r="B112" s="113" t="s">
        <v>226</v>
      </c>
      <c r="C112" s="216"/>
      <c r="D112" s="113" t="s">
        <v>226</v>
      </c>
      <c r="E112" s="216"/>
      <c r="F112" s="113" t="s">
        <v>226</v>
      </c>
      <c r="G112" s="217"/>
      <c r="H112" s="224"/>
      <c r="I112" s="224"/>
      <c r="J112" s="224"/>
      <c r="K112" s="224"/>
    </row>
    <row r="113" spans="2:11" x14ac:dyDescent="0.25">
      <c r="B113" s="113" t="s">
        <v>226</v>
      </c>
      <c r="C113" s="216"/>
      <c r="D113" s="113" t="s">
        <v>226</v>
      </c>
      <c r="E113" s="216"/>
      <c r="F113" s="113" t="s">
        <v>226</v>
      </c>
      <c r="G113" s="217" t="s">
        <v>258</v>
      </c>
      <c r="H113" s="221" t="s">
        <v>259</v>
      </c>
      <c r="I113" s="111" t="s">
        <v>6</v>
      </c>
      <c r="J113" s="111">
        <v>56.88</v>
      </c>
      <c r="K113" s="111">
        <v>814</v>
      </c>
    </row>
    <row r="114" spans="2:11" x14ac:dyDescent="0.25">
      <c r="B114" s="113" t="s">
        <v>226</v>
      </c>
      <c r="C114" s="216"/>
      <c r="D114" s="113" t="s">
        <v>226</v>
      </c>
      <c r="E114" s="216"/>
      <c r="F114" s="113" t="s">
        <v>226</v>
      </c>
      <c r="G114" s="218"/>
      <c r="H114" s="222"/>
      <c r="I114" s="112" t="s">
        <v>7</v>
      </c>
      <c r="J114" s="112">
        <v>43.12</v>
      </c>
      <c r="K114" s="112">
        <v>617</v>
      </c>
    </row>
    <row r="115" spans="2:11" x14ac:dyDescent="0.25">
      <c r="B115" s="113" t="s">
        <v>226</v>
      </c>
      <c r="C115" s="216"/>
      <c r="D115" s="113" t="s">
        <v>226</v>
      </c>
      <c r="E115" s="216"/>
      <c r="F115" s="113" t="s">
        <v>226</v>
      </c>
      <c r="G115" s="217"/>
      <c r="H115" s="223"/>
      <c r="I115" s="223"/>
      <c r="J115" s="223"/>
      <c r="K115" s="223"/>
    </row>
    <row r="116" spans="2:11" x14ac:dyDescent="0.25">
      <c r="B116" s="113" t="s">
        <v>226</v>
      </c>
      <c r="C116" s="216"/>
      <c r="D116" s="113" t="s">
        <v>226</v>
      </c>
      <c r="E116" s="216"/>
      <c r="F116" s="113" t="s">
        <v>226</v>
      </c>
      <c r="G116" s="217"/>
      <c r="H116" s="219"/>
      <c r="I116" s="219"/>
      <c r="J116" s="219"/>
      <c r="K116" s="219"/>
    </row>
    <row r="117" spans="2:11" x14ac:dyDescent="0.25">
      <c r="B117" s="113" t="s">
        <v>226</v>
      </c>
      <c r="C117" s="216"/>
      <c r="D117" s="113" t="s">
        <v>226</v>
      </c>
      <c r="E117" s="216"/>
      <c r="F117" s="113" t="s">
        <v>226</v>
      </c>
      <c r="G117" s="217"/>
      <c r="H117" s="219"/>
      <c r="I117" s="219"/>
      <c r="J117" s="219"/>
      <c r="K117" s="219"/>
    </row>
    <row r="118" spans="2:11" x14ac:dyDescent="0.25">
      <c r="B118" s="113" t="s">
        <v>226</v>
      </c>
      <c r="C118" s="216"/>
      <c r="D118" s="113" t="s">
        <v>226</v>
      </c>
      <c r="E118" s="216"/>
      <c r="F118" s="113" t="s">
        <v>226</v>
      </c>
      <c r="G118" s="217"/>
      <c r="H118" s="224"/>
      <c r="I118" s="224"/>
      <c r="J118" s="224"/>
      <c r="K118" s="224"/>
    </row>
    <row r="119" spans="2:11" ht="120" customHeight="1" x14ac:dyDescent="0.25">
      <c r="B119" s="113" t="s">
        <v>226</v>
      </c>
      <c r="C119" s="216"/>
      <c r="D119" s="113" t="s">
        <v>226</v>
      </c>
      <c r="E119" s="216"/>
      <c r="F119" s="113" t="s">
        <v>226</v>
      </c>
      <c r="G119" s="217" t="s">
        <v>260</v>
      </c>
      <c r="H119" s="221" t="s">
        <v>261</v>
      </c>
      <c r="I119" s="112" t="s">
        <v>6</v>
      </c>
      <c r="J119" s="112">
        <v>38.29</v>
      </c>
      <c r="K119" s="112">
        <v>67</v>
      </c>
    </row>
    <row r="120" spans="2:11" x14ac:dyDescent="0.25">
      <c r="B120" s="113" t="s">
        <v>226</v>
      </c>
      <c r="C120" s="216"/>
      <c r="D120" s="113" t="s">
        <v>226</v>
      </c>
      <c r="E120" s="216"/>
      <c r="F120" s="113" t="s">
        <v>226</v>
      </c>
      <c r="G120" s="218"/>
      <c r="H120" s="222"/>
      <c r="I120" s="111" t="s">
        <v>7</v>
      </c>
      <c r="J120" s="119">
        <v>61.71</v>
      </c>
      <c r="K120" s="111">
        <v>108</v>
      </c>
    </row>
    <row r="121" spans="2:11" x14ac:dyDescent="0.25">
      <c r="B121" s="113" t="s">
        <v>226</v>
      </c>
      <c r="C121" s="216"/>
      <c r="D121" s="113" t="s">
        <v>226</v>
      </c>
      <c r="E121" s="216"/>
      <c r="F121" s="113" t="s">
        <v>226</v>
      </c>
      <c r="G121" s="217"/>
      <c r="H121" s="223"/>
      <c r="I121" s="223"/>
      <c r="J121" s="223"/>
      <c r="K121" s="223"/>
    </row>
    <row r="122" spans="2:11" x14ac:dyDescent="0.25">
      <c r="B122" s="113" t="s">
        <v>226</v>
      </c>
      <c r="C122" s="216"/>
      <c r="D122" s="113" t="s">
        <v>226</v>
      </c>
      <c r="E122" s="216"/>
      <c r="F122" s="113"/>
      <c r="G122" s="217"/>
      <c r="H122" s="219"/>
      <c r="I122" s="219"/>
      <c r="J122" s="219"/>
      <c r="K122" s="219"/>
    </row>
    <row r="123" spans="2:11" x14ac:dyDescent="0.25">
      <c r="B123" s="113" t="s">
        <v>226</v>
      </c>
      <c r="C123" s="216"/>
      <c r="D123" s="113" t="s">
        <v>226</v>
      </c>
      <c r="E123" s="216"/>
      <c r="F123" s="113"/>
      <c r="G123" s="217"/>
      <c r="H123" s="219"/>
      <c r="I123" s="219"/>
      <c r="J123" s="219"/>
      <c r="K123" s="219"/>
    </row>
    <row r="124" spans="2:11" x14ac:dyDescent="0.25">
      <c r="B124" s="113" t="s">
        <v>226</v>
      </c>
      <c r="C124" s="216"/>
      <c r="D124" s="113" t="s">
        <v>226</v>
      </c>
      <c r="E124" s="216"/>
      <c r="F124" s="113"/>
      <c r="G124" s="217"/>
      <c r="H124" s="219"/>
      <c r="I124" s="219"/>
      <c r="J124" s="219"/>
      <c r="K124" s="219"/>
    </row>
    <row r="125" spans="2:11" x14ac:dyDescent="0.25">
      <c r="B125" s="113" t="s">
        <v>226</v>
      </c>
      <c r="C125" s="216"/>
      <c r="D125" s="113" t="s">
        <v>226</v>
      </c>
      <c r="E125" s="216"/>
      <c r="F125" s="113"/>
      <c r="G125" s="218"/>
      <c r="H125" s="219"/>
      <c r="I125" s="219"/>
      <c r="J125" s="219"/>
      <c r="K125" s="219"/>
    </row>
    <row r="126" spans="2:11" x14ac:dyDescent="0.25">
      <c r="B126" s="113" t="s">
        <v>226</v>
      </c>
      <c r="C126" s="216"/>
      <c r="D126" s="113" t="s">
        <v>226</v>
      </c>
      <c r="E126" s="217" t="s">
        <v>7</v>
      </c>
      <c r="F126" s="221" t="s">
        <v>262</v>
      </c>
      <c r="G126" s="112" t="s">
        <v>6</v>
      </c>
      <c r="H126" s="112">
        <v>9.8699999999999992</v>
      </c>
      <c r="I126" s="112">
        <v>30</v>
      </c>
    </row>
    <row r="127" spans="2:11" x14ac:dyDescent="0.25">
      <c r="B127" s="113" t="s">
        <v>226</v>
      </c>
      <c r="C127" s="216"/>
      <c r="D127" s="113" t="s">
        <v>226</v>
      </c>
      <c r="E127" s="218"/>
      <c r="F127" s="222"/>
      <c r="G127" s="111" t="s">
        <v>7</v>
      </c>
      <c r="H127" s="119">
        <v>90.13</v>
      </c>
      <c r="I127" s="111">
        <v>274</v>
      </c>
    </row>
    <row r="128" spans="2:11" x14ac:dyDescent="0.25">
      <c r="B128" s="113" t="s">
        <v>226</v>
      </c>
      <c r="C128" s="216"/>
      <c r="D128" s="113" t="s">
        <v>226</v>
      </c>
      <c r="E128" s="217"/>
      <c r="F128" s="219"/>
      <c r="G128" s="219"/>
      <c r="H128" s="219"/>
      <c r="I128" s="219"/>
      <c r="J128" s="219"/>
      <c r="K128" s="219"/>
    </row>
    <row r="129" spans="2:11" x14ac:dyDescent="0.25">
      <c r="B129" s="113" t="s">
        <v>226</v>
      </c>
      <c r="C129" s="216"/>
      <c r="D129" s="113"/>
      <c r="E129" s="217"/>
      <c r="F129" s="219"/>
      <c r="G129" s="219"/>
      <c r="H129" s="219"/>
      <c r="I129" s="219"/>
      <c r="J129" s="219"/>
      <c r="K129" s="219"/>
    </row>
    <row r="130" spans="2:11" x14ac:dyDescent="0.25">
      <c r="B130" s="113" t="s">
        <v>226</v>
      </c>
      <c r="C130" s="216"/>
      <c r="D130" s="113"/>
      <c r="E130" s="217"/>
      <c r="F130" s="219"/>
      <c r="G130" s="219"/>
      <c r="H130" s="219"/>
      <c r="I130" s="219"/>
      <c r="J130" s="219"/>
      <c r="K130" s="219"/>
    </row>
    <row r="131" spans="2:11" x14ac:dyDescent="0.25">
      <c r="B131" s="113" t="s">
        <v>226</v>
      </c>
      <c r="C131" s="216"/>
      <c r="D131" s="113"/>
      <c r="E131" s="217"/>
      <c r="F131" s="219"/>
      <c r="G131" s="219"/>
      <c r="H131" s="219"/>
      <c r="I131" s="219"/>
      <c r="J131" s="219"/>
      <c r="K131" s="219"/>
    </row>
    <row r="132" spans="2:11" x14ac:dyDescent="0.25">
      <c r="B132" s="113" t="s">
        <v>226</v>
      </c>
      <c r="C132" s="216"/>
      <c r="D132" s="113"/>
      <c r="E132" s="218"/>
      <c r="F132" s="219"/>
      <c r="G132" s="219"/>
      <c r="H132" s="219"/>
      <c r="I132" s="219"/>
      <c r="J132" s="219"/>
      <c r="K132" s="219"/>
    </row>
    <row r="133" spans="2:11" x14ac:dyDescent="0.25">
      <c r="B133" s="113" t="s">
        <v>226</v>
      </c>
      <c r="C133" s="217" t="s">
        <v>263</v>
      </c>
      <c r="D133" s="221" t="s">
        <v>264</v>
      </c>
      <c r="E133" s="112" t="s">
        <v>6</v>
      </c>
      <c r="F133" s="112">
        <v>44.03</v>
      </c>
      <c r="G133" s="112">
        <v>690</v>
      </c>
    </row>
    <row r="134" spans="2:11" x14ac:dyDescent="0.25">
      <c r="B134" s="113" t="s">
        <v>226</v>
      </c>
      <c r="C134" s="218"/>
      <c r="D134" s="222"/>
      <c r="E134" s="111" t="s">
        <v>7</v>
      </c>
      <c r="F134" s="119">
        <v>55.97</v>
      </c>
      <c r="G134" s="111">
        <v>877</v>
      </c>
    </row>
    <row r="135" spans="2:11" x14ac:dyDescent="0.25">
      <c r="B135" s="113" t="s">
        <v>226</v>
      </c>
      <c r="C135" s="217"/>
      <c r="D135" s="220" t="s">
        <v>265</v>
      </c>
      <c r="E135" s="220"/>
      <c r="F135" s="220"/>
      <c r="G135" s="220"/>
      <c r="H135" s="220"/>
      <c r="I135" s="220"/>
      <c r="J135" s="220"/>
      <c r="K135" s="220"/>
    </row>
    <row r="136" spans="2:11" x14ac:dyDescent="0.25">
      <c r="B136" s="113" t="s">
        <v>226</v>
      </c>
      <c r="C136" s="217"/>
      <c r="D136" s="219"/>
      <c r="E136" s="219"/>
      <c r="F136" s="219"/>
      <c r="G136" s="219"/>
      <c r="H136" s="219"/>
      <c r="I136" s="219"/>
      <c r="J136" s="219"/>
      <c r="K136" s="219"/>
    </row>
    <row r="137" spans="2:11" x14ac:dyDescent="0.25">
      <c r="B137" s="113" t="s">
        <v>226</v>
      </c>
      <c r="C137" s="217"/>
      <c r="D137" s="219"/>
      <c r="E137" s="219"/>
      <c r="F137" s="219"/>
      <c r="G137" s="219"/>
      <c r="H137" s="219"/>
      <c r="I137" s="219"/>
      <c r="J137" s="219"/>
      <c r="K137" s="219"/>
    </row>
    <row r="138" spans="2:11" x14ac:dyDescent="0.25">
      <c r="B138" s="113" t="s">
        <v>226</v>
      </c>
      <c r="C138" s="217"/>
      <c r="D138" s="219"/>
      <c r="E138" s="219"/>
      <c r="F138" s="219"/>
      <c r="G138" s="219"/>
      <c r="H138" s="219"/>
      <c r="I138" s="219"/>
      <c r="J138" s="219"/>
      <c r="K138" s="219"/>
    </row>
    <row r="139" spans="2:11" x14ac:dyDescent="0.25">
      <c r="B139" s="113" t="s">
        <v>226</v>
      </c>
      <c r="C139" s="216"/>
      <c r="D139" s="113" t="s">
        <v>226</v>
      </c>
      <c r="E139" s="217" t="s">
        <v>6</v>
      </c>
      <c r="F139" s="221" t="s">
        <v>266</v>
      </c>
      <c r="G139" s="112" t="s">
        <v>6</v>
      </c>
      <c r="H139" s="112">
        <v>49.85</v>
      </c>
      <c r="I139" s="112">
        <v>657</v>
      </c>
    </row>
    <row r="140" spans="2:11" x14ac:dyDescent="0.25">
      <c r="B140" s="113" t="s">
        <v>226</v>
      </c>
      <c r="C140" s="216"/>
      <c r="D140" s="113" t="s">
        <v>226</v>
      </c>
      <c r="E140" s="218"/>
      <c r="F140" s="222"/>
      <c r="G140" s="111" t="s">
        <v>7</v>
      </c>
      <c r="H140" s="111">
        <v>50.15</v>
      </c>
      <c r="I140" s="111">
        <v>661</v>
      </c>
    </row>
    <row r="141" spans="2:11" x14ac:dyDescent="0.25">
      <c r="B141" s="113" t="s">
        <v>226</v>
      </c>
      <c r="C141" s="216"/>
      <c r="D141" s="113" t="s">
        <v>226</v>
      </c>
      <c r="E141" s="217"/>
      <c r="F141" s="219" t="s">
        <v>267</v>
      </c>
      <c r="G141" s="219"/>
      <c r="H141" s="219"/>
      <c r="I141" s="219"/>
      <c r="J141" s="219"/>
      <c r="K141" s="219"/>
    </row>
    <row r="142" spans="2:11" x14ac:dyDescent="0.25">
      <c r="B142" s="113" t="s">
        <v>226</v>
      </c>
      <c r="C142" s="216"/>
      <c r="D142" s="113" t="s">
        <v>226</v>
      </c>
      <c r="E142" s="217"/>
      <c r="F142" s="219"/>
      <c r="G142" s="219"/>
      <c r="H142" s="219"/>
      <c r="I142" s="219"/>
      <c r="J142" s="219"/>
      <c r="K142" s="219"/>
    </row>
    <row r="143" spans="2:11" x14ac:dyDescent="0.25">
      <c r="B143" s="113" t="s">
        <v>226</v>
      </c>
      <c r="C143" s="216"/>
      <c r="D143" s="113" t="s">
        <v>226</v>
      </c>
      <c r="E143" s="217"/>
      <c r="F143" s="219"/>
      <c r="G143" s="219"/>
      <c r="H143" s="219"/>
      <c r="I143" s="219"/>
      <c r="J143" s="219"/>
      <c r="K143" s="219"/>
    </row>
    <row r="144" spans="2:11" x14ac:dyDescent="0.25">
      <c r="B144" s="113" t="s">
        <v>226</v>
      </c>
      <c r="C144" s="216"/>
      <c r="D144" s="113" t="s">
        <v>226</v>
      </c>
      <c r="E144" s="217"/>
      <c r="F144" s="219"/>
      <c r="G144" s="219"/>
      <c r="H144" s="219"/>
      <c r="I144" s="219"/>
      <c r="J144" s="219"/>
      <c r="K144" s="219"/>
    </row>
    <row r="145" spans="2:11" x14ac:dyDescent="0.25">
      <c r="B145" s="113" t="s">
        <v>226</v>
      </c>
      <c r="C145" s="216"/>
      <c r="D145" s="113" t="s">
        <v>226</v>
      </c>
      <c r="E145" s="216"/>
      <c r="F145" s="113" t="s">
        <v>226</v>
      </c>
      <c r="G145" s="217" t="s">
        <v>41</v>
      </c>
      <c r="H145" s="221" t="s">
        <v>268</v>
      </c>
      <c r="I145" s="111" t="s">
        <v>6</v>
      </c>
      <c r="J145" s="111">
        <v>64.94</v>
      </c>
      <c r="K145" s="111">
        <v>50</v>
      </c>
    </row>
    <row r="146" spans="2:11" x14ac:dyDescent="0.25">
      <c r="B146" s="113" t="s">
        <v>226</v>
      </c>
      <c r="C146" s="216"/>
      <c r="D146" s="113" t="s">
        <v>226</v>
      </c>
      <c r="E146" s="216"/>
      <c r="F146" s="113" t="s">
        <v>226</v>
      </c>
      <c r="G146" s="218"/>
      <c r="H146" s="222"/>
      <c r="I146" s="112" t="s">
        <v>7</v>
      </c>
      <c r="J146" s="112">
        <v>35.06</v>
      </c>
      <c r="K146" s="112">
        <v>27</v>
      </c>
    </row>
    <row r="147" spans="2:11" x14ac:dyDescent="0.25">
      <c r="B147" s="113" t="s">
        <v>226</v>
      </c>
      <c r="C147" s="216"/>
      <c r="D147" s="113" t="s">
        <v>226</v>
      </c>
      <c r="E147" s="216"/>
      <c r="F147" s="113" t="s">
        <v>226</v>
      </c>
      <c r="G147" s="217"/>
      <c r="H147" s="223"/>
      <c r="I147" s="223"/>
      <c r="J147" s="223"/>
      <c r="K147" s="223"/>
    </row>
    <row r="148" spans="2:11" x14ac:dyDescent="0.25">
      <c r="B148" s="113" t="s">
        <v>226</v>
      </c>
      <c r="C148" s="216"/>
      <c r="D148" s="113" t="s">
        <v>226</v>
      </c>
      <c r="E148" s="216"/>
      <c r="F148" s="113" t="s">
        <v>226</v>
      </c>
      <c r="G148" s="217"/>
      <c r="H148" s="219"/>
      <c r="I148" s="219"/>
      <c r="J148" s="219"/>
      <c r="K148" s="219"/>
    </row>
    <row r="149" spans="2:11" x14ac:dyDescent="0.25">
      <c r="B149" s="113" t="s">
        <v>226</v>
      </c>
      <c r="C149" s="216"/>
      <c r="D149" s="113" t="s">
        <v>226</v>
      </c>
      <c r="E149" s="216"/>
      <c r="F149" s="113" t="s">
        <v>226</v>
      </c>
      <c r="G149" s="217"/>
      <c r="H149" s="219"/>
      <c r="I149" s="219"/>
      <c r="J149" s="219"/>
      <c r="K149" s="219"/>
    </row>
    <row r="150" spans="2:11" x14ac:dyDescent="0.25">
      <c r="B150" s="113" t="s">
        <v>226</v>
      </c>
      <c r="C150" s="216"/>
      <c r="D150" s="113" t="s">
        <v>226</v>
      </c>
      <c r="E150" s="216"/>
      <c r="F150" s="113" t="s">
        <v>226</v>
      </c>
      <c r="G150" s="217"/>
      <c r="H150" s="224"/>
      <c r="I150" s="224"/>
      <c r="J150" s="224"/>
      <c r="K150" s="224"/>
    </row>
    <row r="151" spans="2:11" x14ac:dyDescent="0.25">
      <c r="B151" s="113" t="s">
        <v>226</v>
      </c>
      <c r="C151" s="216"/>
      <c r="D151" s="113" t="s">
        <v>226</v>
      </c>
      <c r="E151" s="216"/>
      <c r="F151" s="113" t="s">
        <v>226</v>
      </c>
      <c r="G151" s="217" t="s">
        <v>269</v>
      </c>
      <c r="H151" s="221" t="s">
        <v>270</v>
      </c>
      <c r="I151" s="111" t="s">
        <v>6</v>
      </c>
      <c r="J151" s="111">
        <v>78.989999999999995</v>
      </c>
      <c r="K151" s="111">
        <v>94</v>
      </c>
    </row>
    <row r="152" spans="2:11" x14ac:dyDescent="0.25">
      <c r="B152" s="113" t="s">
        <v>226</v>
      </c>
      <c r="C152" s="216"/>
      <c r="D152" s="113" t="s">
        <v>226</v>
      </c>
      <c r="E152" s="216"/>
      <c r="F152" s="113" t="s">
        <v>226</v>
      </c>
      <c r="G152" s="218"/>
      <c r="H152" s="222"/>
      <c r="I152" s="112" t="s">
        <v>7</v>
      </c>
      <c r="J152" s="112">
        <v>21.01</v>
      </c>
      <c r="K152" s="112">
        <v>25</v>
      </c>
    </row>
    <row r="153" spans="2:11" x14ac:dyDescent="0.25">
      <c r="B153" s="113" t="s">
        <v>226</v>
      </c>
      <c r="C153" s="216"/>
      <c r="D153" s="113" t="s">
        <v>226</v>
      </c>
      <c r="E153" s="216"/>
      <c r="F153" s="113" t="s">
        <v>226</v>
      </c>
      <c r="G153" s="217"/>
      <c r="H153" s="223"/>
      <c r="I153" s="223"/>
      <c r="J153" s="223"/>
      <c r="K153" s="223"/>
    </row>
    <row r="154" spans="2:11" x14ac:dyDescent="0.25">
      <c r="B154" s="113" t="s">
        <v>226</v>
      </c>
      <c r="C154" s="216"/>
      <c r="D154" s="113" t="s">
        <v>226</v>
      </c>
      <c r="E154" s="216"/>
      <c r="F154" s="113" t="s">
        <v>226</v>
      </c>
      <c r="G154" s="217"/>
      <c r="H154" s="219"/>
      <c r="I154" s="219"/>
      <c r="J154" s="219"/>
      <c r="K154" s="219"/>
    </row>
    <row r="155" spans="2:11" x14ac:dyDescent="0.25">
      <c r="B155" s="113" t="s">
        <v>226</v>
      </c>
      <c r="C155" s="216"/>
      <c r="D155" s="113" t="s">
        <v>226</v>
      </c>
      <c r="E155" s="216"/>
      <c r="F155" s="113" t="s">
        <v>226</v>
      </c>
      <c r="G155" s="217"/>
      <c r="H155" s="219"/>
      <c r="I155" s="219"/>
      <c r="J155" s="219"/>
      <c r="K155" s="219"/>
    </row>
    <row r="156" spans="2:11" x14ac:dyDescent="0.25">
      <c r="B156" s="113" t="s">
        <v>226</v>
      </c>
      <c r="C156" s="216"/>
      <c r="D156" s="113" t="s">
        <v>226</v>
      </c>
      <c r="E156" s="216"/>
      <c r="F156" s="113" t="s">
        <v>226</v>
      </c>
      <c r="G156" s="217"/>
      <c r="H156" s="224"/>
      <c r="I156" s="224"/>
      <c r="J156" s="224"/>
      <c r="K156" s="224"/>
    </row>
    <row r="157" spans="2:11" ht="30" customHeight="1" x14ac:dyDescent="0.25">
      <c r="B157" s="113" t="s">
        <v>226</v>
      </c>
      <c r="C157" s="216"/>
      <c r="D157" s="113" t="s">
        <v>226</v>
      </c>
      <c r="E157" s="216"/>
      <c r="F157" s="113" t="s">
        <v>226</v>
      </c>
      <c r="G157" s="217" t="s">
        <v>271</v>
      </c>
      <c r="H157" s="221" t="s">
        <v>272</v>
      </c>
      <c r="I157" s="112" t="s">
        <v>6</v>
      </c>
      <c r="J157" s="112">
        <v>47.89</v>
      </c>
      <c r="K157" s="112">
        <v>476</v>
      </c>
    </row>
    <row r="158" spans="2:11" x14ac:dyDescent="0.25">
      <c r="B158" s="113" t="s">
        <v>226</v>
      </c>
      <c r="C158" s="216"/>
      <c r="D158" s="113" t="s">
        <v>226</v>
      </c>
      <c r="E158" s="216"/>
      <c r="F158" s="113" t="s">
        <v>226</v>
      </c>
      <c r="G158" s="218"/>
      <c r="H158" s="222"/>
      <c r="I158" s="111" t="s">
        <v>7</v>
      </c>
      <c r="J158" s="119">
        <v>52.11</v>
      </c>
      <c r="K158" s="111">
        <v>518</v>
      </c>
    </row>
    <row r="159" spans="2:11" x14ac:dyDescent="0.25">
      <c r="B159" s="113" t="s">
        <v>226</v>
      </c>
      <c r="C159" s="216"/>
      <c r="D159" s="113" t="s">
        <v>226</v>
      </c>
      <c r="E159" s="216"/>
      <c r="F159" s="113" t="s">
        <v>226</v>
      </c>
      <c r="G159" s="217"/>
      <c r="H159" s="223"/>
      <c r="I159" s="223"/>
      <c r="J159" s="223"/>
      <c r="K159" s="223"/>
    </row>
    <row r="160" spans="2:11" x14ac:dyDescent="0.25">
      <c r="B160" s="113" t="s">
        <v>226</v>
      </c>
      <c r="C160" s="216"/>
      <c r="D160" s="113" t="s">
        <v>226</v>
      </c>
      <c r="E160" s="216"/>
      <c r="F160" s="113" t="s">
        <v>226</v>
      </c>
      <c r="G160" s="217"/>
      <c r="H160" s="219"/>
      <c r="I160" s="219"/>
      <c r="J160" s="219"/>
      <c r="K160" s="219"/>
    </row>
    <row r="161" spans="2:11" x14ac:dyDescent="0.25">
      <c r="B161" s="113" t="s">
        <v>226</v>
      </c>
      <c r="C161" s="216"/>
      <c r="D161" s="113" t="s">
        <v>226</v>
      </c>
      <c r="E161" s="216"/>
      <c r="F161" s="113" t="s">
        <v>226</v>
      </c>
      <c r="G161" s="217"/>
      <c r="H161" s="219"/>
      <c r="I161" s="219"/>
      <c r="J161" s="219"/>
      <c r="K161" s="219"/>
    </row>
    <row r="162" spans="2:11" x14ac:dyDescent="0.25">
      <c r="B162" s="113" t="s">
        <v>226</v>
      </c>
      <c r="C162" s="216"/>
      <c r="D162" s="113" t="s">
        <v>226</v>
      </c>
      <c r="E162" s="216"/>
      <c r="F162" s="113" t="s">
        <v>226</v>
      </c>
      <c r="G162" s="217"/>
      <c r="H162" s="224"/>
      <c r="I162" s="224"/>
      <c r="J162" s="224"/>
      <c r="K162" s="224"/>
    </row>
    <row r="163" spans="2:11" ht="120" customHeight="1" x14ac:dyDescent="0.25">
      <c r="B163" s="113" t="s">
        <v>226</v>
      </c>
      <c r="C163" s="216"/>
      <c r="D163" s="113" t="s">
        <v>226</v>
      </c>
      <c r="E163" s="216"/>
      <c r="F163" s="113" t="s">
        <v>226</v>
      </c>
      <c r="G163" s="217" t="s">
        <v>273</v>
      </c>
      <c r="H163" s="221" t="s">
        <v>274</v>
      </c>
      <c r="I163" s="112" t="s">
        <v>6</v>
      </c>
      <c r="J163" s="112">
        <v>28.91</v>
      </c>
      <c r="K163" s="112">
        <v>37</v>
      </c>
    </row>
    <row r="164" spans="2:11" x14ac:dyDescent="0.25">
      <c r="B164" s="113" t="s">
        <v>226</v>
      </c>
      <c r="C164" s="216"/>
      <c r="D164" s="113" t="s">
        <v>226</v>
      </c>
      <c r="E164" s="216"/>
      <c r="F164" s="113" t="s">
        <v>226</v>
      </c>
      <c r="G164" s="218"/>
      <c r="H164" s="222"/>
      <c r="I164" s="111" t="s">
        <v>7</v>
      </c>
      <c r="J164" s="119">
        <v>71.09</v>
      </c>
      <c r="K164" s="111">
        <v>91</v>
      </c>
    </row>
    <row r="165" spans="2:11" x14ac:dyDescent="0.25">
      <c r="B165" s="113" t="s">
        <v>226</v>
      </c>
      <c r="C165" s="216"/>
      <c r="D165" s="113" t="s">
        <v>226</v>
      </c>
      <c r="E165" s="216"/>
      <c r="F165" s="113" t="s">
        <v>226</v>
      </c>
      <c r="G165" s="217"/>
      <c r="H165" s="223"/>
      <c r="I165" s="223"/>
      <c r="J165" s="223"/>
      <c r="K165" s="223"/>
    </row>
    <row r="166" spans="2:11" x14ac:dyDescent="0.25">
      <c r="B166" s="113" t="s">
        <v>226</v>
      </c>
      <c r="C166" s="216"/>
      <c r="D166" s="113" t="s">
        <v>226</v>
      </c>
      <c r="E166" s="216"/>
      <c r="F166" s="113"/>
      <c r="G166" s="217"/>
      <c r="H166" s="219"/>
      <c r="I166" s="219"/>
      <c r="J166" s="219"/>
      <c r="K166" s="219"/>
    </row>
    <row r="167" spans="2:11" x14ac:dyDescent="0.25">
      <c r="B167" s="113" t="s">
        <v>226</v>
      </c>
      <c r="C167" s="216"/>
      <c r="D167" s="113" t="s">
        <v>226</v>
      </c>
      <c r="E167" s="216"/>
      <c r="F167" s="113"/>
      <c r="G167" s="217"/>
      <c r="H167" s="219"/>
      <c r="I167" s="219"/>
      <c r="J167" s="219"/>
      <c r="K167" s="219"/>
    </row>
    <row r="168" spans="2:11" x14ac:dyDescent="0.25">
      <c r="B168" s="113" t="s">
        <v>226</v>
      </c>
      <c r="C168" s="216"/>
      <c r="D168" s="113" t="s">
        <v>226</v>
      </c>
      <c r="E168" s="216"/>
      <c r="F168" s="113"/>
      <c r="G168" s="217"/>
      <c r="H168" s="219"/>
      <c r="I168" s="219"/>
      <c r="J168" s="219"/>
      <c r="K168" s="219"/>
    </row>
    <row r="169" spans="2:11" x14ac:dyDescent="0.25">
      <c r="B169" s="113" t="s">
        <v>226</v>
      </c>
      <c r="C169" s="216"/>
      <c r="D169" s="113" t="s">
        <v>226</v>
      </c>
      <c r="E169" s="216"/>
      <c r="F169" s="113"/>
      <c r="G169" s="218"/>
      <c r="H169" s="219"/>
      <c r="I169" s="219"/>
      <c r="J169" s="219"/>
      <c r="K169" s="219"/>
    </row>
    <row r="170" spans="2:11" x14ac:dyDescent="0.25">
      <c r="B170" s="113" t="s">
        <v>226</v>
      </c>
      <c r="C170" s="216"/>
      <c r="D170" s="113" t="s">
        <v>226</v>
      </c>
      <c r="E170" s="217" t="s">
        <v>7</v>
      </c>
      <c r="F170" s="221" t="s">
        <v>275</v>
      </c>
      <c r="G170" s="112" t="s">
        <v>6</v>
      </c>
      <c r="H170" s="112">
        <v>13.25</v>
      </c>
      <c r="I170" s="112">
        <v>33</v>
      </c>
    </row>
    <row r="171" spans="2:11" x14ac:dyDescent="0.25">
      <c r="B171" s="113" t="s">
        <v>226</v>
      </c>
      <c r="C171" s="216"/>
      <c r="D171" s="113" t="s">
        <v>226</v>
      </c>
      <c r="E171" s="218"/>
      <c r="F171" s="222"/>
      <c r="G171" s="111" t="s">
        <v>7</v>
      </c>
      <c r="H171" s="119">
        <v>86.75</v>
      </c>
      <c r="I171" s="111">
        <v>216</v>
      </c>
    </row>
    <row r="172" spans="2:11" x14ac:dyDescent="0.25">
      <c r="B172" s="113" t="s">
        <v>226</v>
      </c>
      <c r="C172" s="216"/>
      <c r="D172" s="113" t="s">
        <v>226</v>
      </c>
      <c r="E172" s="217"/>
      <c r="F172" s="219"/>
      <c r="G172" s="219"/>
      <c r="H172" s="219"/>
      <c r="I172" s="219"/>
      <c r="J172" s="219"/>
      <c r="K172" s="219"/>
    </row>
    <row r="173" spans="2:11" x14ac:dyDescent="0.25">
      <c r="B173" s="113" t="s">
        <v>226</v>
      </c>
      <c r="C173" s="216"/>
      <c r="D173" s="113"/>
      <c r="E173" s="217"/>
      <c r="F173" s="219"/>
      <c r="G173" s="219"/>
      <c r="H173" s="219"/>
      <c r="I173" s="219"/>
      <c r="J173" s="219"/>
      <c r="K173" s="219"/>
    </row>
    <row r="174" spans="2:11" x14ac:dyDescent="0.25">
      <c r="B174" s="113" t="s">
        <v>226</v>
      </c>
      <c r="C174" s="216"/>
      <c r="D174" s="113"/>
      <c r="E174" s="217"/>
      <c r="F174" s="219"/>
      <c r="G174" s="219"/>
      <c r="H174" s="219"/>
      <c r="I174" s="219"/>
      <c r="J174" s="219"/>
      <c r="K174" s="219"/>
    </row>
    <row r="175" spans="2:11" x14ac:dyDescent="0.25">
      <c r="B175" s="113" t="s">
        <v>226</v>
      </c>
      <c r="C175" s="216"/>
      <c r="D175" s="113"/>
      <c r="E175" s="217"/>
      <c r="F175" s="219"/>
      <c r="G175" s="219"/>
      <c r="H175" s="219"/>
      <c r="I175" s="219"/>
      <c r="J175" s="219"/>
      <c r="K175" s="219"/>
    </row>
    <row r="176" spans="2:11" x14ac:dyDescent="0.25">
      <c r="B176" s="113" t="s">
        <v>226</v>
      </c>
      <c r="C176" s="216"/>
      <c r="D176" s="113"/>
      <c r="E176" s="218"/>
      <c r="F176" s="219"/>
      <c r="G176" s="219"/>
      <c r="H176" s="219"/>
      <c r="I176" s="219"/>
      <c r="J176" s="219"/>
      <c r="K176" s="219"/>
    </row>
    <row r="177" spans="2:11" x14ac:dyDescent="0.25">
      <c r="B177" s="113" t="s">
        <v>226</v>
      </c>
      <c r="C177" s="217" t="s">
        <v>276</v>
      </c>
      <c r="D177" s="221" t="s">
        <v>277</v>
      </c>
      <c r="E177" s="112" t="s">
        <v>6</v>
      </c>
      <c r="F177" s="112">
        <v>32.549999999999997</v>
      </c>
      <c r="G177" s="112">
        <v>388</v>
      </c>
    </row>
    <row r="178" spans="2:11" x14ac:dyDescent="0.25">
      <c r="B178" s="113" t="s">
        <v>226</v>
      </c>
      <c r="C178" s="218"/>
      <c r="D178" s="222"/>
      <c r="E178" s="111" t="s">
        <v>7</v>
      </c>
      <c r="F178" s="117">
        <v>67.45</v>
      </c>
      <c r="G178" s="111">
        <v>804</v>
      </c>
    </row>
    <row r="179" spans="2:11" x14ac:dyDescent="0.25">
      <c r="B179" s="113" t="s">
        <v>226</v>
      </c>
      <c r="C179" s="217"/>
      <c r="D179" s="220" t="s">
        <v>278</v>
      </c>
      <c r="E179" s="220"/>
      <c r="F179" s="220"/>
      <c r="G179" s="220"/>
      <c r="H179" s="220"/>
      <c r="I179" s="220"/>
      <c r="J179" s="220"/>
      <c r="K179" s="220"/>
    </row>
    <row r="180" spans="2:11" x14ac:dyDescent="0.25">
      <c r="B180" s="113" t="s">
        <v>226</v>
      </c>
      <c r="C180" s="217"/>
      <c r="D180" s="219"/>
      <c r="E180" s="219"/>
      <c r="F180" s="219"/>
      <c r="G180" s="219"/>
      <c r="H180" s="219"/>
      <c r="I180" s="219"/>
      <c r="J180" s="219"/>
      <c r="K180" s="219"/>
    </row>
    <row r="181" spans="2:11" x14ac:dyDescent="0.25">
      <c r="B181" s="113" t="s">
        <v>226</v>
      </c>
      <c r="C181" s="217"/>
      <c r="D181" s="219"/>
      <c r="E181" s="219"/>
      <c r="F181" s="219"/>
      <c r="G181" s="219"/>
      <c r="H181" s="219"/>
      <c r="I181" s="219"/>
      <c r="J181" s="219"/>
      <c r="K181" s="219"/>
    </row>
    <row r="182" spans="2:11" x14ac:dyDescent="0.25">
      <c r="B182" s="113" t="s">
        <v>226</v>
      </c>
      <c r="C182" s="217"/>
      <c r="D182" s="219"/>
      <c r="E182" s="219"/>
      <c r="F182" s="219"/>
      <c r="G182" s="219"/>
      <c r="H182" s="219"/>
      <c r="I182" s="219"/>
      <c r="J182" s="219"/>
      <c r="K182" s="219"/>
    </row>
    <row r="183" spans="2:11" x14ac:dyDescent="0.25">
      <c r="B183" s="113" t="s">
        <v>226</v>
      </c>
      <c r="C183" s="216"/>
      <c r="D183" s="113" t="s">
        <v>226</v>
      </c>
      <c r="E183" s="217" t="s">
        <v>6</v>
      </c>
      <c r="F183" s="221" t="s">
        <v>279</v>
      </c>
      <c r="G183" s="112" t="s">
        <v>6</v>
      </c>
      <c r="H183" s="112">
        <v>37.67</v>
      </c>
      <c r="I183" s="112">
        <v>368</v>
      </c>
    </row>
    <row r="184" spans="2:11" x14ac:dyDescent="0.25">
      <c r="B184" s="113" t="s">
        <v>226</v>
      </c>
      <c r="C184" s="216"/>
      <c r="D184" s="113" t="s">
        <v>226</v>
      </c>
      <c r="E184" s="218"/>
      <c r="F184" s="222"/>
      <c r="G184" s="111" t="s">
        <v>7</v>
      </c>
      <c r="H184" s="119">
        <v>62.33</v>
      </c>
      <c r="I184" s="111">
        <v>609</v>
      </c>
    </row>
    <row r="185" spans="2:11" x14ac:dyDescent="0.25">
      <c r="B185" s="113" t="s">
        <v>226</v>
      </c>
      <c r="C185" s="216"/>
      <c r="D185" s="113" t="s">
        <v>226</v>
      </c>
      <c r="E185" s="217"/>
      <c r="F185" s="219" t="s">
        <v>280</v>
      </c>
      <c r="G185" s="219"/>
      <c r="H185" s="219"/>
      <c r="I185" s="219"/>
      <c r="J185" s="219"/>
      <c r="K185" s="219"/>
    </row>
    <row r="186" spans="2:11" x14ac:dyDescent="0.25">
      <c r="B186" s="113" t="s">
        <v>226</v>
      </c>
      <c r="C186" s="216"/>
      <c r="D186" s="113" t="s">
        <v>226</v>
      </c>
      <c r="E186" s="217"/>
      <c r="F186" s="219"/>
      <c r="G186" s="219"/>
      <c r="H186" s="219"/>
      <c r="I186" s="219"/>
      <c r="J186" s="219"/>
      <c r="K186" s="219"/>
    </row>
    <row r="187" spans="2:11" x14ac:dyDescent="0.25">
      <c r="B187" s="113" t="s">
        <v>226</v>
      </c>
      <c r="C187" s="216"/>
      <c r="D187" s="113" t="s">
        <v>226</v>
      </c>
      <c r="E187" s="217"/>
      <c r="F187" s="219"/>
      <c r="G187" s="219"/>
      <c r="H187" s="219"/>
      <c r="I187" s="219"/>
      <c r="J187" s="219"/>
      <c r="K187" s="219"/>
    </row>
    <row r="188" spans="2:11" x14ac:dyDescent="0.25">
      <c r="B188" s="113" t="s">
        <v>226</v>
      </c>
      <c r="C188" s="216"/>
      <c r="D188" s="113" t="s">
        <v>226</v>
      </c>
      <c r="E188" s="217"/>
      <c r="F188" s="219"/>
      <c r="G188" s="219"/>
      <c r="H188" s="219"/>
      <c r="I188" s="219"/>
      <c r="J188" s="219"/>
      <c r="K188" s="219"/>
    </row>
    <row r="189" spans="2:11" x14ac:dyDescent="0.25">
      <c r="B189" s="113" t="s">
        <v>226</v>
      </c>
      <c r="C189" s="216"/>
      <c r="D189" s="113" t="s">
        <v>226</v>
      </c>
      <c r="E189" s="216"/>
      <c r="F189" s="113" t="s">
        <v>226</v>
      </c>
      <c r="G189" s="217" t="s">
        <v>6</v>
      </c>
      <c r="H189" s="221" t="s">
        <v>281</v>
      </c>
      <c r="I189" s="112" t="s">
        <v>6</v>
      </c>
      <c r="J189" s="112">
        <v>39.880000000000003</v>
      </c>
      <c r="K189" s="112">
        <v>343</v>
      </c>
    </row>
    <row r="190" spans="2:11" x14ac:dyDescent="0.25">
      <c r="B190" s="113" t="s">
        <v>226</v>
      </c>
      <c r="C190" s="216"/>
      <c r="D190" s="113" t="s">
        <v>226</v>
      </c>
      <c r="E190" s="216"/>
      <c r="F190" s="113" t="s">
        <v>226</v>
      </c>
      <c r="G190" s="218"/>
      <c r="H190" s="222"/>
      <c r="I190" s="111" t="s">
        <v>7</v>
      </c>
      <c r="J190" s="119">
        <v>60.12</v>
      </c>
      <c r="K190" s="111">
        <v>517</v>
      </c>
    </row>
    <row r="191" spans="2:11" x14ac:dyDescent="0.25">
      <c r="B191" s="113" t="s">
        <v>226</v>
      </c>
      <c r="C191" s="216"/>
      <c r="D191" s="113" t="s">
        <v>226</v>
      </c>
      <c r="E191" s="216"/>
      <c r="F191" s="113" t="s">
        <v>226</v>
      </c>
      <c r="G191" s="217"/>
      <c r="H191" s="223"/>
      <c r="I191" s="223"/>
      <c r="J191" s="223"/>
      <c r="K191" s="223"/>
    </row>
    <row r="192" spans="2:11" x14ac:dyDescent="0.25">
      <c r="B192" s="113" t="s">
        <v>226</v>
      </c>
      <c r="C192" s="216"/>
      <c r="D192" s="113" t="s">
        <v>226</v>
      </c>
      <c r="E192" s="216"/>
      <c r="F192" s="113" t="s">
        <v>226</v>
      </c>
      <c r="G192" s="217"/>
      <c r="H192" s="219"/>
      <c r="I192" s="219"/>
      <c r="J192" s="219"/>
      <c r="K192" s="219"/>
    </row>
    <row r="193" spans="2:11" x14ac:dyDescent="0.25">
      <c r="B193" s="113" t="s">
        <v>226</v>
      </c>
      <c r="C193" s="216"/>
      <c r="D193" s="113" t="s">
        <v>226</v>
      </c>
      <c r="E193" s="216"/>
      <c r="F193" s="113" t="s">
        <v>226</v>
      </c>
      <c r="G193" s="217"/>
      <c r="H193" s="219"/>
      <c r="I193" s="219"/>
      <c r="J193" s="219"/>
      <c r="K193" s="219"/>
    </row>
    <row r="194" spans="2:11" x14ac:dyDescent="0.25">
      <c r="B194" s="113" t="s">
        <v>226</v>
      </c>
      <c r="C194" s="216"/>
      <c r="D194" s="113" t="s">
        <v>226</v>
      </c>
      <c r="E194" s="216"/>
      <c r="F194" s="113" t="s">
        <v>226</v>
      </c>
      <c r="G194" s="217"/>
      <c r="H194" s="224"/>
      <c r="I194" s="224"/>
      <c r="J194" s="224"/>
      <c r="K194" s="224"/>
    </row>
    <row r="195" spans="2:11" x14ac:dyDescent="0.25">
      <c r="B195" s="113" t="s">
        <v>226</v>
      </c>
      <c r="C195" s="216"/>
      <c r="D195" s="113" t="s">
        <v>226</v>
      </c>
      <c r="E195" s="216"/>
      <c r="F195" s="113" t="s">
        <v>226</v>
      </c>
      <c r="G195" s="217" t="s">
        <v>7</v>
      </c>
      <c r="H195" s="221" t="s">
        <v>282</v>
      </c>
      <c r="I195" s="112" t="s">
        <v>6</v>
      </c>
      <c r="J195" s="112">
        <v>21.37</v>
      </c>
      <c r="K195" s="112">
        <v>25</v>
      </c>
    </row>
    <row r="196" spans="2:11" x14ac:dyDescent="0.25">
      <c r="B196" s="113" t="s">
        <v>226</v>
      </c>
      <c r="C196" s="216"/>
      <c r="D196" s="113" t="s">
        <v>226</v>
      </c>
      <c r="E196" s="216"/>
      <c r="F196" s="113" t="s">
        <v>226</v>
      </c>
      <c r="G196" s="218"/>
      <c r="H196" s="222"/>
      <c r="I196" s="111" t="s">
        <v>7</v>
      </c>
      <c r="J196" s="119">
        <v>78.63</v>
      </c>
      <c r="K196" s="111">
        <v>92</v>
      </c>
    </row>
    <row r="197" spans="2:11" x14ac:dyDescent="0.25">
      <c r="B197" s="113" t="s">
        <v>226</v>
      </c>
      <c r="C197" s="216"/>
      <c r="D197" s="113" t="s">
        <v>226</v>
      </c>
      <c r="E197" s="216"/>
      <c r="F197" s="113" t="s">
        <v>226</v>
      </c>
      <c r="G197" s="217"/>
      <c r="H197" s="223"/>
      <c r="I197" s="223"/>
      <c r="J197" s="223"/>
      <c r="K197" s="223"/>
    </row>
    <row r="198" spans="2:11" x14ac:dyDescent="0.25">
      <c r="B198" s="113" t="s">
        <v>226</v>
      </c>
      <c r="C198" s="216"/>
      <c r="D198" s="113" t="s">
        <v>226</v>
      </c>
      <c r="E198" s="216"/>
      <c r="F198" s="113"/>
      <c r="G198" s="217"/>
      <c r="H198" s="219"/>
      <c r="I198" s="219"/>
      <c r="J198" s="219"/>
      <c r="K198" s="219"/>
    </row>
    <row r="199" spans="2:11" x14ac:dyDescent="0.25">
      <c r="B199" s="113" t="s">
        <v>226</v>
      </c>
      <c r="C199" s="216"/>
      <c r="D199" s="113" t="s">
        <v>226</v>
      </c>
      <c r="E199" s="216"/>
      <c r="F199" s="113"/>
      <c r="G199" s="217"/>
      <c r="H199" s="219"/>
      <c r="I199" s="219"/>
      <c r="J199" s="219"/>
      <c r="K199" s="219"/>
    </row>
    <row r="200" spans="2:11" x14ac:dyDescent="0.25">
      <c r="B200" s="113" t="s">
        <v>226</v>
      </c>
      <c r="C200" s="216"/>
      <c r="D200" s="113" t="s">
        <v>226</v>
      </c>
      <c r="E200" s="216"/>
      <c r="F200" s="113"/>
      <c r="G200" s="217"/>
      <c r="H200" s="219"/>
      <c r="I200" s="219"/>
      <c r="J200" s="219"/>
      <c r="K200" s="219"/>
    </row>
    <row r="201" spans="2:11" x14ac:dyDescent="0.25">
      <c r="B201" s="113" t="s">
        <v>226</v>
      </c>
      <c r="C201" s="216"/>
      <c r="D201" s="113" t="s">
        <v>226</v>
      </c>
      <c r="E201" s="216"/>
      <c r="F201" s="113"/>
      <c r="G201" s="218"/>
      <c r="H201" s="219"/>
      <c r="I201" s="219"/>
      <c r="J201" s="219"/>
      <c r="K201" s="219"/>
    </row>
    <row r="202" spans="2:11" x14ac:dyDescent="0.25">
      <c r="B202" s="113" t="s">
        <v>226</v>
      </c>
      <c r="C202" s="216"/>
      <c r="D202" s="113" t="s">
        <v>226</v>
      </c>
      <c r="E202" s="217" t="s">
        <v>7</v>
      </c>
      <c r="F202" s="221" t="s">
        <v>283</v>
      </c>
      <c r="G202" s="112" t="s">
        <v>6</v>
      </c>
      <c r="H202" s="112">
        <v>9.3000000000000007</v>
      </c>
      <c r="I202" s="112">
        <v>20</v>
      </c>
    </row>
    <row r="203" spans="2:11" x14ac:dyDescent="0.25">
      <c r="B203" s="113" t="s">
        <v>226</v>
      </c>
      <c r="C203" s="216"/>
      <c r="D203" s="113" t="s">
        <v>226</v>
      </c>
      <c r="E203" s="218"/>
      <c r="F203" s="222"/>
      <c r="G203" s="111" t="s">
        <v>7</v>
      </c>
      <c r="H203" s="119">
        <v>90.7</v>
      </c>
      <c r="I203" s="111">
        <v>195</v>
      </c>
    </row>
    <row r="204" spans="2:11" x14ac:dyDescent="0.25">
      <c r="B204" s="113" t="s">
        <v>226</v>
      </c>
      <c r="C204" s="216"/>
      <c r="D204" s="113" t="s">
        <v>226</v>
      </c>
      <c r="E204" s="217"/>
      <c r="F204" s="219"/>
      <c r="G204" s="219"/>
      <c r="H204" s="219"/>
      <c r="I204" s="219"/>
      <c r="J204" s="219"/>
      <c r="K204" s="219"/>
    </row>
    <row r="205" spans="2:11" x14ac:dyDescent="0.25">
      <c r="B205" s="113" t="s">
        <v>226</v>
      </c>
      <c r="C205" s="216"/>
      <c r="D205" s="113"/>
      <c r="E205" s="217"/>
      <c r="F205" s="219"/>
      <c r="G205" s="219"/>
      <c r="H205" s="219"/>
      <c r="I205" s="219"/>
      <c r="J205" s="219"/>
      <c r="K205" s="219"/>
    </row>
    <row r="206" spans="2:11" x14ac:dyDescent="0.25">
      <c r="B206" s="113" t="s">
        <v>226</v>
      </c>
      <c r="C206" s="216"/>
      <c r="D206" s="113"/>
      <c r="E206" s="217"/>
      <c r="F206" s="219"/>
      <c r="G206" s="219"/>
      <c r="H206" s="219"/>
      <c r="I206" s="219"/>
      <c r="J206" s="219"/>
      <c r="K206" s="219"/>
    </row>
    <row r="207" spans="2:11" x14ac:dyDescent="0.25">
      <c r="B207" s="113" t="s">
        <v>226</v>
      </c>
      <c r="C207" s="216"/>
      <c r="D207" s="113"/>
      <c r="E207" s="217"/>
      <c r="F207" s="219"/>
      <c r="G207" s="219"/>
      <c r="H207" s="219"/>
      <c r="I207" s="219"/>
      <c r="J207" s="219"/>
      <c r="K207" s="219"/>
    </row>
    <row r="208" spans="2:11" x14ac:dyDescent="0.25">
      <c r="B208" s="113" t="s">
        <v>226</v>
      </c>
      <c r="C208" s="216"/>
      <c r="D208" s="113"/>
      <c r="E208" s="218"/>
      <c r="F208" s="219"/>
      <c r="G208" s="219"/>
      <c r="H208" s="219"/>
      <c r="I208" s="219"/>
      <c r="J208" s="219"/>
      <c r="K208" s="219"/>
    </row>
    <row r="209" spans="2:11" x14ac:dyDescent="0.25">
      <c r="B209" s="113" t="s">
        <v>226</v>
      </c>
      <c r="C209" s="217" t="s">
        <v>284</v>
      </c>
      <c r="D209" s="221" t="s">
        <v>285</v>
      </c>
      <c r="E209" s="112" t="s">
        <v>6</v>
      </c>
      <c r="F209" s="112">
        <v>21.13</v>
      </c>
      <c r="G209" s="112">
        <v>273</v>
      </c>
    </row>
    <row r="210" spans="2:11" x14ac:dyDescent="0.25">
      <c r="B210" s="113" t="s">
        <v>226</v>
      </c>
      <c r="C210" s="218"/>
      <c r="D210" s="222"/>
      <c r="E210" s="111" t="s">
        <v>7</v>
      </c>
      <c r="F210" s="117">
        <v>78.87</v>
      </c>
      <c r="G210" s="111">
        <v>1019</v>
      </c>
    </row>
    <row r="211" spans="2:11" x14ac:dyDescent="0.25">
      <c r="B211" s="113" t="s">
        <v>226</v>
      </c>
      <c r="C211" s="217"/>
      <c r="D211" s="220" t="s">
        <v>286</v>
      </c>
      <c r="E211" s="220"/>
      <c r="F211" s="220"/>
      <c r="G211" s="220"/>
      <c r="H211" s="220"/>
      <c r="I211" s="220"/>
      <c r="J211" s="220"/>
      <c r="K211" s="220"/>
    </row>
    <row r="212" spans="2:11" x14ac:dyDescent="0.25">
      <c r="B212" s="113" t="s">
        <v>226</v>
      </c>
      <c r="C212" s="217"/>
      <c r="D212" s="219"/>
      <c r="E212" s="219"/>
      <c r="F212" s="219"/>
      <c r="G212" s="219"/>
      <c r="H212" s="219"/>
      <c r="I212" s="219"/>
      <c r="J212" s="219"/>
      <c r="K212" s="219"/>
    </row>
    <row r="213" spans="2:11" x14ac:dyDescent="0.25">
      <c r="B213" s="113" t="s">
        <v>226</v>
      </c>
      <c r="C213" s="217"/>
      <c r="D213" s="219"/>
      <c r="E213" s="219"/>
      <c r="F213" s="219"/>
      <c r="G213" s="219"/>
      <c r="H213" s="219"/>
      <c r="I213" s="219"/>
      <c r="J213" s="219"/>
      <c r="K213" s="219"/>
    </row>
    <row r="214" spans="2:11" x14ac:dyDescent="0.25">
      <c r="B214" s="113" t="s">
        <v>226</v>
      </c>
      <c r="C214" s="217"/>
      <c r="D214" s="219"/>
      <c r="E214" s="219"/>
      <c r="F214" s="219"/>
      <c r="G214" s="219"/>
      <c r="H214" s="219"/>
      <c r="I214" s="219"/>
      <c r="J214" s="219"/>
      <c r="K214" s="219"/>
    </row>
    <row r="215" spans="2:11" x14ac:dyDescent="0.25">
      <c r="B215" s="113" t="s">
        <v>226</v>
      </c>
      <c r="C215" s="216"/>
      <c r="D215" s="113" t="s">
        <v>226</v>
      </c>
      <c r="E215" s="217" t="s">
        <v>6</v>
      </c>
      <c r="F215" s="221" t="s">
        <v>287</v>
      </c>
      <c r="G215" s="112" t="s">
        <v>6</v>
      </c>
      <c r="H215" s="112">
        <v>25.56</v>
      </c>
      <c r="I215" s="112">
        <v>251</v>
      </c>
    </row>
    <row r="216" spans="2:11" x14ac:dyDescent="0.25">
      <c r="B216" s="113" t="s">
        <v>226</v>
      </c>
      <c r="C216" s="216"/>
      <c r="D216" s="113" t="s">
        <v>226</v>
      </c>
      <c r="E216" s="218"/>
      <c r="F216" s="222"/>
      <c r="G216" s="111" t="s">
        <v>7</v>
      </c>
      <c r="H216" s="119">
        <v>74.44</v>
      </c>
      <c r="I216" s="111">
        <v>731</v>
      </c>
    </row>
    <row r="217" spans="2:11" x14ac:dyDescent="0.25">
      <c r="B217" s="113" t="s">
        <v>226</v>
      </c>
      <c r="C217" s="216"/>
      <c r="D217" s="113" t="s">
        <v>226</v>
      </c>
      <c r="E217" s="217"/>
      <c r="F217" s="219" t="s">
        <v>288</v>
      </c>
      <c r="G217" s="219"/>
      <c r="H217" s="219"/>
      <c r="I217" s="219"/>
      <c r="J217" s="219"/>
      <c r="K217" s="219"/>
    </row>
    <row r="218" spans="2:11" x14ac:dyDescent="0.25">
      <c r="B218" s="113" t="s">
        <v>226</v>
      </c>
      <c r="C218" s="216"/>
      <c r="D218" s="113" t="s">
        <v>226</v>
      </c>
      <c r="E218" s="217"/>
      <c r="F218" s="219"/>
      <c r="G218" s="219"/>
      <c r="H218" s="219"/>
      <c r="I218" s="219"/>
      <c r="J218" s="219"/>
      <c r="K218" s="219"/>
    </row>
    <row r="219" spans="2:11" x14ac:dyDescent="0.25">
      <c r="B219" s="113" t="s">
        <v>226</v>
      </c>
      <c r="C219" s="216"/>
      <c r="D219" s="113" t="s">
        <v>226</v>
      </c>
      <c r="E219" s="217"/>
      <c r="F219" s="219"/>
      <c r="G219" s="219"/>
      <c r="H219" s="219"/>
      <c r="I219" s="219"/>
      <c r="J219" s="219"/>
      <c r="K219" s="219"/>
    </row>
    <row r="220" spans="2:11" x14ac:dyDescent="0.25">
      <c r="B220" s="113" t="s">
        <v>226</v>
      </c>
      <c r="C220" s="216"/>
      <c r="D220" s="113" t="s">
        <v>226</v>
      </c>
      <c r="E220" s="217"/>
      <c r="F220" s="219"/>
      <c r="G220" s="219"/>
      <c r="H220" s="219"/>
      <c r="I220" s="219"/>
      <c r="J220" s="219"/>
      <c r="K220" s="219"/>
    </row>
    <row r="221" spans="2:11" x14ac:dyDescent="0.25">
      <c r="B221" s="113" t="s">
        <v>226</v>
      </c>
      <c r="C221" s="216"/>
      <c r="D221" s="113" t="s">
        <v>226</v>
      </c>
      <c r="E221" s="216"/>
      <c r="F221" s="113" t="s">
        <v>226</v>
      </c>
      <c r="G221" s="217" t="s">
        <v>6</v>
      </c>
      <c r="H221" s="221" t="s">
        <v>289</v>
      </c>
      <c r="I221" s="112" t="s">
        <v>6</v>
      </c>
      <c r="J221" s="112">
        <v>28.18</v>
      </c>
      <c r="K221" s="112">
        <v>224</v>
      </c>
    </row>
    <row r="222" spans="2:11" x14ac:dyDescent="0.25">
      <c r="B222" s="113" t="s">
        <v>226</v>
      </c>
      <c r="C222" s="216"/>
      <c r="D222" s="113" t="s">
        <v>226</v>
      </c>
      <c r="E222" s="216"/>
      <c r="F222" s="113" t="s">
        <v>226</v>
      </c>
      <c r="G222" s="218"/>
      <c r="H222" s="222"/>
      <c r="I222" s="111" t="s">
        <v>7</v>
      </c>
      <c r="J222" s="119">
        <v>71.819999999999993</v>
      </c>
      <c r="K222" s="111">
        <v>571</v>
      </c>
    </row>
    <row r="223" spans="2:11" x14ac:dyDescent="0.25">
      <c r="B223" s="113" t="s">
        <v>226</v>
      </c>
      <c r="C223" s="216"/>
      <c r="D223" s="113" t="s">
        <v>226</v>
      </c>
      <c r="E223" s="216"/>
      <c r="F223" s="113" t="s">
        <v>226</v>
      </c>
      <c r="G223" s="217"/>
      <c r="H223" s="223"/>
      <c r="I223" s="223"/>
      <c r="J223" s="223"/>
      <c r="K223" s="223"/>
    </row>
    <row r="224" spans="2:11" x14ac:dyDescent="0.25">
      <c r="B224" s="113" t="s">
        <v>226</v>
      </c>
      <c r="C224" s="216"/>
      <c r="D224" s="113" t="s">
        <v>226</v>
      </c>
      <c r="E224" s="216"/>
      <c r="F224" s="113" t="s">
        <v>226</v>
      </c>
      <c r="G224" s="217"/>
      <c r="H224" s="219"/>
      <c r="I224" s="219"/>
      <c r="J224" s="219"/>
      <c r="K224" s="219"/>
    </row>
    <row r="225" spans="2:11" x14ac:dyDescent="0.25">
      <c r="B225" s="113" t="s">
        <v>226</v>
      </c>
      <c r="C225" s="216"/>
      <c r="D225" s="113" t="s">
        <v>226</v>
      </c>
      <c r="E225" s="216"/>
      <c r="F225" s="113" t="s">
        <v>226</v>
      </c>
      <c r="G225" s="217"/>
      <c r="H225" s="219"/>
      <c r="I225" s="219"/>
      <c r="J225" s="219"/>
      <c r="K225" s="219"/>
    </row>
    <row r="226" spans="2:11" x14ac:dyDescent="0.25">
      <c r="B226" s="113" t="s">
        <v>226</v>
      </c>
      <c r="C226" s="216"/>
      <c r="D226" s="113" t="s">
        <v>226</v>
      </c>
      <c r="E226" s="216"/>
      <c r="F226" s="113" t="s">
        <v>226</v>
      </c>
      <c r="G226" s="217"/>
      <c r="H226" s="224"/>
      <c r="I226" s="224"/>
      <c r="J226" s="224"/>
      <c r="K226" s="224"/>
    </row>
    <row r="227" spans="2:11" x14ac:dyDescent="0.25">
      <c r="B227" s="113" t="s">
        <v>226</v>
      </c>
      <c r="C227" s="216"/>
      <c r="D227" s="113" t="s">
        <v>226</v>
      </c>
      <c r="E227" s="216"/>
      <c r="F227" s="113" t="s">
        <v>226</v>
      </c>
      <c r="G227" s="217" t="s">
        <v>7</v>
      </c>
      <c r="H227" s="221" t="s">
        <v>290</v>
      </c>
      <c r="I227" s="112" t="s">
        <v>6</v>
      </c>
      <c r="J227" s="112">
        <v>14.44</v>
      </c>
      <c r="K227" s="112">
        <v>27</v>
      </c>
    </row>
    <row r="228" spans="2:11" x14ac:dyDescent="0.25">
      <c r="B228" s="113" t="s">
        <v>226</v>
      </c>
      <c r="C228" s="216"/>
      <c r="D228" s="113" t="s">
        <v>226</v>
      </c>
      <c r="E228" s="216"/>
      <c r="F228" s="113" t="s">
        <v>226</v>
      </c>
      <c r="G228" s="218"/>
      <c r="H228" s="222"/>
      <c r="I228" s="111" t="s">
        <v>7</v>
      </c>
      <c r="J228" s="119">
        <v>85.56</v>
      </c>
      <c r="K228" s="111">
        <v>160</v>
      </c>
    </row>
    <row r="229" spans="2:11" x14ac:dyDescent="0.25">
      <c r="B229" s="113" t="s">
        <v>226</v>
      </c>
      <c r="C229" s="216"/>
      <c r="D229" s="113" t="s">
        <v>226</v>
      </c>
      <c r="E229" s="216"/>
      <c r="F229" s="113" t="s">
        <v>226</v>
      </c>
      <c r="G229" s="217"/>
      <c r="H229" s="223"/>
      <c r="I229" s="223"/>
      <c r="J229" s="223"/>
      <c r="K229" s="223"/>
    </row>
    <row r="230" spans="2:11" x14ac:dyDescent="0.25">
      <c r="B230" s="113" t="s">
        <v>226</v>
      </c>
      <c r="C230" s="216"/>
      <c r="D230" s="113" t="s">
        <v>226</v>
      </c>
      <c r="E230" s="216"/>
      <c r="F230" s="113"/>
      <c r="G230" s="217"/>
      <c r="H230" s="219"/>
      <c r="I230" s="219"/>
      <c r="J230" s="219"/>
      <c r="K230" s="219"/>
    </row>
    <row r="231" spans="2:11" x14ac:dyDescent="0.25">
      <c r="B231" s="113" t="s">
        <v>226</v>
      </c>
      <c r="C231" s="216"/>
      <c r="D231" s="113" t="s">
        <v>226</v>
      </c>
      <c r="E231" s="216"/>
      <c r="F231" s="113"/>
      <c r="G231" s="217"/>
      <c r="H231" s="219"/>
      <c r="I231" s="219"/>
      <c r="J231" s="219"/>
      <c r="K231" s="219"/>
    </row>
    <row r="232" spans="2:11" x14ac:dyDescent="0.25">
      <c r="B232" s="113" t="s">
        <v>226</v>
      </c>
      <c r="C232" s="216"/>
      <c r="D232" s="113" t="s">
        <v>226</v>
      </c>
      <c r="E232" s="216"/>
      <c r="F232" s="113"/>
      <c r="G232" s="217"/>
      <c r="H232" s="219"/>
      <c r="I232" s="219"/>
      <c r="J232" s="219"/>
      <c r="K232" s="219"/>
    </row>
    <row r="233" spans="2:11" x14ac:dyDescent="0.25">
      <c r="B233" s="113" t="s">
        <v>226</v>
      </c>
      <c r="C233" s="216"/>
      <c r="D233" s="113" t="s">
        <v>226</v>
      </c>
      <c r="E233" s="216"/>
      <c r="F233" s="113"/>
      <c r="G233" s="218"/>
      <c r="H233" s="219"/>
      <c r="I233" s="219"/>
      <c r="J233" s="219"/>
      <c r="K233" s="219"/>
    </row>
    <row r="234" spans="2:11" x14ac:dyDescent="0.25">
      <c r="B234" s="113" t="s">
        <v>226</v>
      </c>
      <c r="C234" s="216"/>
      <c r="D234" s="113" t="s">
        <v>226</v>
      </c>
      <c r="E234" s="217" t="s">
        <v>7</v>
      </c>
      <c r="F234" s="221" t="s">
        <v>291</v>
      </c>
      <c r="G234" s="112" t="s">
        <v>6</v>
      </c>
      <c r="H234" s="112">
        <v>7.1</v>
      </c>
      <c r="I234" s="112">
        <v>22</v>
      </c>
    </row>
    <row r="235" spans="2:11" x14ac:dyDescent="0.25">
      <c r="B235" s="113" t="s">
        <v>226</v>
      </c>
      <c r="C235" s="216"/>
      <c r="D235" s="113" t="s">
        <v>226</v>
      </c>
      <c r="E235" s="218"/>
      <c r="F235" s="222"/>
      <c r="G235" s="111" t="s">
        <v>7</v>
      </c>
      <c r="H235" s="119">
        <v>92.9</v>
      </c>
      <c r="I235" s="111">
        <v>288</v>
      </c>
      <c r="K235" s="124"/>
    </row>
    <row r="236" spans="2:11" x14ac:dyDescent="0.25">
      <c r="B236" s="113" t="s">
        <v>226</v>
      </c>
      <c r="C236" s="216"/>
      <c r="D236" s="113" t="s">
        <v>226</v>
      </c>
      <c r="E236" s="217"/>
      <c r="F236" s="219"/>
      <c r="G236" s="219"/>
      <c r="H236" s="219"/>
      <c r="I236" s="219"/>
      <c r="J236" s="219"/>
      <c r="K236" s="219"/>
    </row>
    <row r="237" spans="2:11" x14ac:dyDescent="0.25">
      <c r="B237" s="113" t="s">
        <v>226</v>
      </c>
      <c r="C237" s="216"/>
      <c r="D237" s="113"/>
      <c r="E237" s="217"/>
      <c r="F237" s="219"/>
      <c r="G237" s="219"/>
      <c r="H237" s="219"/>
      <c r="I237" s="219"/>
      <c r="J237" s="219"/>
      <c r="K237" s="219"/>
    </row>
    <row r="238" spans="2:11" x14ac:dyDescent="0.25">
      <c r="B238" s="113" t="s">
        <v>226</v>
      </c>
      <c r="C238" s="216"/>
      <c r="D238" s="113"/>
      <c r="E238" s="217"/>
      <c r="F238" s="219"/>
      <c r="G238" s="219"/>
      <c r="H238" s="219"/>
      <c r="I238" s="219"/>
      <c r="J238" s="219"/>
      <c r="K238" s="219"/>
    </row>
    <row r="239" spans="2:11" x14ac:dyDescent="0.25">
      <c r="B239" s="113" t="s">
        <v>226</v>
      </c>
      <c r="C239" s="216"/>
      <c r="D239" s="113"/>
      <c r="E239" s="217"/>
      <c r="F239" s="219"/>
      <c r="G239" s="219"/>
      <c r="H239" s="219"/>
      <c r="I239" s="219"/>
      <c r="J239" s="219"/>
      <c r="K239" s="219"/>
    </row>
    <row r="240" spans="2:11" x14ac:dyDescent="0.25">
      <c r="B240" s="113" t="s">
        <v>226</v>
      </c>
      <c r="C240" s="216"/>
      <c r="D240" s="113"/>
      <c r="E240" s="218"/>
      <c r="F240" s="219"/>
      <c r="G240" s="219"/>
      <c r="H240" s="219"/>
      <c r="I240" s="219"/>
      <c r="J240" s="219"/>
      <c r="K240" s="219"/>
    </row>
    <row r="241" spans="2:12" ht="15" customHeight="1" x14ac:dyDescent="0.25">
      <c r="B241" s="113" t="s">
        <v>226</v>
      </c>
      <c r="C241" s="217" t="s">
        <v>292</v>
      </c>
      <c r="D241" s="221" t="s">
        <v>293</v>
      </c>
      <c r="E241" s="112" t="s">
        <v>6</v>
      </c>
      <c r="F241" s="112">
        <v>10.89</v>
      </c>
      <c r="G241" s="112">
        <v>43</v>
      </c>
    </row>
    <row r="242" spans="2:12" x14ac:dyDescent="0.25">
      <c r="B242" s="113" t="s">
        <v>226</v>
      </c>
      <c r="C242" s="218"/>
      <c r="D242" s="222"/>
      <c r="E242" s="111" t="s">
        <v>7</v>
      </c>
      <c r="F242" s="117">
        <v>89.11</v>
      </c>
      <c r="G242" s="111">
        <v>352</v>
      </c>
    </row>
    <row r="243" spans="2:12" x14ac:dyDescent="0.25">
      <c r="B243" s="113" t="s">
        <v>226</v>
      </c>
      <c r="C243" s="217"/>
      <c r="D243" s="220" t="s">
        <v>294</v>
      </c>
      <c r="E243" s="220"/>
      <c r="F243" s="220"/>
      <c r="G243" s="220"/>
      <c r="H243" s="220"/>
      <c r="I243" s="220"/>
      <c r="J243" s="220"/>
      <c r="K243" s="220"/>
    </row>
    <row r="244" spans="2:12" x14ac:dyDescent="0.25">
      <c r="B244" s="113" t="s">
        <v>226</v>
      </c>
      <c r="C244" s="217"/>
      <c r="D244" s="219"/>
      <c r="E244" s="219"/>
      <c r="F244" s="219"/>
      <c r="G244" s="219"/>
      <c r="H244" s="219"/>
      <c r="I244" s="219"/>
      <c r="J244" s="219"/>
      <c r="K244" s="219"/>
    </row>
    <row r="245" spans="2:12" x14ac:dyDescent="0.25">
      <c r="B245" s="113" t="s">
        <v>226</v>
      </c>
      <c r="C245" s="217"/>
      <c r="D245" s="219"/>
      <c r="E245" s="219"/>
      <c r="F245" s="219"/>
      <c r="G245" s="219"/>
      <c r="H245" s="219"/>
      <c r="I245" s="219"/>
      <c r="J245" s="219"/>
      <c r="K245" s="219"/>
    </row>
    <row r="246" spans="2:12" x14ac:dyDescent="0.25">
      <c r="B246" s="113" t="s">
        <v>226</v>
      </c>
      <c r="C246" s="217"/>
      <c r="D246" s="219"/>
      <c r="E246" s="219"/>
      <c r="F246" s="219"/>
      <c r="G246" s="219"/>
      <c r="H246" s="219"/>
      <c r="I246" s="219"/>
      <c r="J246" s="219"/>
      <c r="K246" s="219"/>
    </row>
    <row r="247" spans="2:12" x14ac:dyDescent="0.25">
      <c r="B247" s="113" t="s">
        <v>226</v>
      </c>
      <c r="C247" s="216"/>
      <c r="D247" s="113" t="s">
        <v>226</v>
      </c>
      <c r="E247" s="217" t="s">
        <v>6</v>
      </c>
      <c r="F247" s="221" t="s">
        <v>295</v>
      </c>
      <c r="G247" s="112" t="s">
        <v>6</v>
      </c>
      <c r="H247" s="112">
        <v>14.29</v>
      </c>
      <c r="I247" s="112">
        <v>40</v>
      </c>
    </row>
    <row r="248" spans="2:12" x14ac:dyDescent="0.25">
      <c r="B248" s="113" t="s">
        <v>226</v>
      </c>
      <c r="C248" s="216"/>
      <c r="D248" s="113" t="s">
        <v>226</v>
      </c>
      <c r="E248" s="218"/>
      <c r="F248" s="222"/>
      <c r="G248" s="111" t="s">
        <v>7</v>
      </c>
      <c r="H248" s="119">
        <v>85.71</v>
      </c>
      <c r="I248" s="111">
        <v>240</v>
      </c>
    </row>
    <row r="249" spans="2:12" x14ac:dyDescent="0.25">
      <c r="B249" s="113" t="s">
        <v>226</v>
      </c>
      <c r="C249" s="216"/>
      <c r="D249" s="113" t="s">
        <v>226</v>
      </c>
      <c r="E249" s="217"/>
      <c r="F249" s="219"/>
      <c r="G249" s="219"/>
      <c r="H249" s="219"/>
      <c r="I249" s="219"/>
      <c r="J249" s="219"/>
      <c r="K249" s="219"/>
    </row>
    <row r="250" spans="2:12" x14ac:dyDescent="0.25">
      <c r="B250" s="113" t="s">
        <v>226</v>
      </c>
      <c r="C250" s="216"/>
      <c r="D250" s="113" t="s">
        <v>226</v>
      </c>
      <c r="E250" s="217"/>
      <c r="F250" s="219"/>
      <c r="G250" s="219"/>
      <c r="H250" s="219"/>
      <c r="I250" s="219"/>
      <c r="J250" s="219"/>
      <c r="K250" s="219"/>
    </row>
    <row r="251" spans="2:12" x14ac:dyDescent="0.25">
      <c r="B251" s="113" t="s">
        <v>226</v>
      </c>
      <c r="C251" s="216"/>
      <c r="D251" s="113" t="s">
        <v>226</v>
      </c>
      <c r="E251" s="217"/>
      <c r="F251" s="219"/>
      <c r="G251" s="219"/>
      <c r="H251" s="219"/>
      <c r="I251" s="219"/>
      <c r="J251" s="219"/>
      <c r="K251" s="219"/>
    </row>
    <row r="252" spans="2:12" x14ac:dyDescent="0.25">
      <c r="B252" s="113" t="s">
        <v>226</v>
      </c>
      <c r="C252" s="216"/>
      <c r="D252" s="113" t="s">
        <v>226</v>
      </c>
      <c r="E252" s="217"/>
      <c r="F252" s="219"/>
      <c r="G252" s="219"/>
      <c r="H252" s="219"/>
      <c r="I252" s="219"/>
      <c r="J252" s="219"/>
      <c r="K252" s="219"/>
    </row>
    <row r="253" spans="2:12" x14ac:dyDescent="0.25">
      <c r="B253" s="113" t="s">
        <v>226</v>
      </c>
      <c r="C253" s="216"/>
      <c r="D253" s="113" t="s">
        <v>226</v>
      </c>
      <c r="E253" s="217" t="s">
        <v>7</v>
      </c>
      <c r="F253" s="221" t="s">
        <v>296</v>
      </c>
      <c r="G253" s="112" t="s">
        <v>6</v>
      </c>
      <c r="H253" s="112">
        <v>2.61</v>
      </c>
      <c r="I253" s="112">
        <v>3</v>
      </c>
    </row>
    <row r="254" spans="2:12" x14ac:dyDescent="0.25">
      <c r="B254" s="113" t="s">
        <v>226</v>
      </c>
      <c r="C254" s="216"/>
      <c r="D254" s="113" t="s">
        <v>226</v>
      </c>
      <c r="E254" s="218"/>
      <c r="F254" s="222"/>
      <c r="G254" s="111" t="s">
        <v>7</v>
      </c>
      <c r="H254" s="119">
        <v>97.39</v>
      </c>
      <c r="I254" s="111">
        <v>112</v>
      </c>
      <c r="L254" s="124"/>
    </row>
    <row r="255" spans="2:12" x14ac:dyDescent="0.25">
      <c r="B255" s="113" t="s">
        <v>226</v>
      </c>
      <c r="C255" s="216"/>
      <c r="D255" s="113" t="s">
        <v>226</v>
      </c>
      <c r="E255" s="217"/>
      <c r="F255" s="219"/>
      <c r="G255" s="219"/>
      <c r="H255" s="219"/>
      <c r="I255" s="219"/>
      <c r="J255" s="219"/>
      <c r="K255" s="219"/>
    </row>
    <row r="256" spans="2:12" x14ac:dyDescent="0.25">
      <c r="B256" s="113" t="s">
        <v>226</v>
      </c>
      <c r="C256" s="216"/>
      <c r="D256" s="113"/>
      <c r="E256" s="217"/>
      <c r="F256" s="219"/>
      <c r="G256" s="219"/>
      <c r="H256" s="219"/>
      <c r="I256" s="219"/>
      <c r="J256" s="219"/>
      <c r="K256" s="219"/>
    </row>
    <row r="257" spans="2:11" x14ac:dyDescent="0.25">
      <c r="B257" s="113" t="s">
        <v>226</v>
      </c>
      <c r="C257" s="216"/>
      <c r="D257" s="113"/>
      <c r="E257" s="217"/>
      <c r="F257" s="219"/>
      <c r="G257" s="219"/>
      <c r="H257" s="219"/>
      <c r="I257" s="219"/>
      <c r="J257" s="219"/>
      <c r="K257" s="219"/>
    </row>
    <row r="258" spans="2:11" x14ac:dyDescent="0.25">
      <c r="B258" s="113" t="s">
        <v>226</v>
      </c>
      <c r="C258" s="216"/>
      <c r="D258" s="113"/>
      <c r="E258" s="217"/>
      <c r="F258" s="219"/>
      <c r="G258" s="219"/>
      <c r="H258" s="219"/>
      <c r="I258" s="219"/>
      <c r="J258" s="219"/>
      <c r="K258" s="219"/>
    </row>
    <row r="259" spans="2:11" x14ac:dyDescent="0.25">
      <c r="B259" s="113" t="s">
        <v>226</v>
      </c>
      <c r="C259" s="216"/>
      <c r="D259" s="113"/>
      <c r="E259" s="218"/>
      <c r="F259" s="219"/>
      <c r="G259" s="219"/>
      <c r="H259" s="219"/>
      <c r="I259" s="219"/>
      <c r="J259" s="219"/>
      <c r="K259" s="219"/>
    </row>
    <row r="260" spans="2:11" ht="15" customHeight="1" x14ac:dyDescent="0.25">
      <c r="B260" s="113" t="s">
        <v>226</v>
      </c>
      <c r="C260" s="217" t="s">
        <v>297</v>
      </c>
      <c r="D260" s="221" t="s">
        <v>298</v>
      </c>
      <c r="E260" s="112" t="s">
        <v>6</v>
      </c>
      <c r="F260" s="112">
        <v>16.309999999999999</v>
      </c>
      <c r="G260" s="112">
        <v>46</v>
      </c>
    </row>
    <row r="261" spans="2:11" x14ac:dyDescent="0.25">
      <c r="B261" s="113" t="s">
        <v>226</v>
      </c>
      <c r="C261" s="218"/>
      <c r="D261" s="222"/>
      <c r="E261" s="111" t="s">
        <v>7</v>
      </c>
      <c r="F261" s="117">
        <v>83.69</v>
      </c>
      <c r="G261" s="111">
        <v>236</v>
      </c>
    </row>
    <row r="262" spans="2:11" x14ac:dyDescent="0.25">
      <c r="B262" s="113" t="s">
        <v>226</v>
      </c>
      <c r="C262" s="217"/>
      <c r="D262" s="220" t="s">
        <v>299</v>
      </c>
      <c r="E262" s="220"/>
      <c r="F262" s="220"/>
      <c r="G262" s="220"/>
      <c r="H262" s="220"/>
      <c r="I262" s="220"/>
      <c r="J262" s="220"/>
      <c r="K262" s="220"/>
    </row>
    <row r="263" spans="2:11" x14ac:dyDescent="0.25">
      <c r="B263" s="216"/>
      <c r="C263" s="216"/>
      <c r="D263" s="113" t="s">
        <v>226</v>
      </c>
      <c r="E263" s="217" t="s">
        <v>6</v>
      </c>
      <c r="F263" s="221" t="s">
        <v>300</v>
      </c>
      <c r="G263" s="112" t="s">
        <v>6</v>
      </c>
      <c r="H263" s="112">
        <v>11.23</v>
      </c>
      <c r="I263" s="112">
        <v>21</v>
      </c>
    </row>
    <row r="264" spans="2:11" x14ac:dyDescent="0.25">
      <c r="B264" s="216"/>
      <c r="C264" s="216"/>
      <c r="D264" s="113" t="s">
        <v>226</v>
      </c>
      <c r="E264" s="218"/>
      <c r="F264" s="222"/>
      <c r="G264" s="111" t="s">
        <v>7</v>
      </c>
      <c r="H264" s="119">
        <v>88.77</v>
      </c>
      <c r="I264" s="111">
        <v>166</v>
      </c>
    </row>
    <row r="265" spans="2:11" x14ac:dyDescent="0.25">
      <c r="B265" s="216"/>
      <c r="C265" s="216"/>
      <c r="D265" s="113" t="s">
        <v>226</v>
      </c>
      <c r="E265" s="217"/>
      <c r="F265" s="219"/>
      <c r="G265" s="219"/>
      <c r="H265" s="219"/>
      <c r="I265" s="219"/>
      <c r="J265" s="219"/>
      <c r="K265" s="219"/>
    </row>
    <row r="266" spans="2:11" x14ac:dyDescent="0.25">
      <c r="B266" s="216"/>
      <c r="C266" s="216"/>
      <c r="D266" s="113" t="s">
        <v>226</v>
      </c>
      <c r="E266" s="217"/>
      <c r="F266" s="219"/>
      <c r="G266" s="219"/>
      <c r="H266" s="219"/>
      <c r="I266" s="219"/>
      <c r="J266" s="219"/>
      <c r="K266" s="219"/>
    </row>
    <row r="267" spans="2:11" x14ac:dyDescent="0.25">
      <c r="B267" s="216"/>
      <c r="C267" s="216"/>
      <c r="D267" s="113" t="s">
        <v>226</v>
      </c>
      <c r="E267" s="217"/>
      <c r="F267" s="219"/>
      <c r="G267" s="219"/>
      <c r="H267" s="219"/>
      <c r="I267" s="219"/>
      <c r="J267" s="219"/>
      <c r="K267" s="219"/>
    </row>
    <row r="268" spans="2:11" x14ac:dyDescent="0.25">
      <c r="B268" s="216"/>
      <c r="C268" s="216"/>
      <c r="D268" s="113" t="s">
        <v>226</v>
      </c>
      <c r="E268" s="217"/>
      <c r="F268" s="219"/>
      <c r="G268" s="219"/>
      <c r="H268" s="219"/>
      <c r="I268" s="219"/>
      <c r="J268" s="219"/>
      <c r="K268" s="219"/>
    </row>
    <row r="269" spans="2:11" x14ac:dyDescent="0.25">
      <c r="B269" s="216"/>
      <c r="C269" s="216"/>
      <c r="D269" s="113" t="s">
        <v>226</v>
      </c>
      <c r="E269" s="217" t="s">
        <v>7</v>
      </c>
      <c r="F269" s="221" t="s">
        <v>301</v>
      </c>
      <c r="G269" s="112" t="s">
        <v>6</v>
      </c>
      <c r="H269" s="112">
        <v>26.32</v>
      </c>
      <c r="I269" s="112">
        <v>25</v>
      </c>
    </row>
    <row r="270" spans="2:11" x14ac:dyDescent="0.25">
      <c r="B270" s="216"/>
      <c r="C270" s="216"/>
      <c r="D270" s="113" t="s">
        <v>226</v>
      </c>
      <c r="E270" s="218"/>
      <c r="F270" s="222"/>
      <c r="G270" s="111" t="s">
        <v>7</v>
      </c>
      <c r="H270" s="119">
        <v>73.680000000000007</v>
      </c>
      <c r="I270" s="111">
        <v>70</v>
      </c>
    </row>
    <row r="271" spans="2:11" x14ac:dyDescent="0.25">
      <c r="B271" s="216"/>
      <c r="C271" s="216"/>
      <c r="D271" s="113" t="s">
        <v>226</v>
      </c>
      <c r="E271" s="217"/>
      <c r="F271" s="219"/>
      <c r="G271" s="219"/>
      <c r="H271" s="219"/>
      <c r="I271" s="219"/>
      <c r="J271" s="219"/>
      <c r="K271" s="219"/>
    </row>
  </sheetData>
  <mergeCells count="327">
    <mergeCell ref="B3:B4"/>
    <mergeCell ref="D6:D7"/>
    <mergeCell ref="F12:F13"/>
    <mergeCell ref="H18:H19"/>
    <mergeCell ref="H24:H25"/>
    <mergeCell ref="F31:F32"/>
    <mergeCell ref="E12:E17"/>
    <mergeCell ref="F14:K14"/>
    <mergeCell ref="F15:K15"/>
    <mergeCell ref="F16:K16"/>
    <mergeCell ref="F17:K17"/>
    <mergeCell ref="C18:C23"/>
    <mergeCell ref="E18:E23"/>
    <mergeCell ref="G18:G23"/>
    <mergeCell ref="H20:K20"/>
    <mergeCell ref="H21:K21"/>
    <mergeCell ref="H22:K22"/>
    <mergeCell ref="H23:K23"/>
    <mergeCell ref="C24:C30"/>
    <mergeCell ref="E24:E30"/>
    <mergeCell ref="G24:G30"/>
    <mergeCell ref="H26:K26"/>
    <mergeCell ref="H27:K27"/>
    <mergeCell ref="H28:K28"/>
    <mergeCell ref="H1:J1"/>
    <mergeCell ref="B5:K5"/>
    <mergeCell ref="C6:C11"/>
    <mergeCell ref="D8:K8"/>
    <mergeCell ref="D9:K9"/>
    <mergeCell ref="D10:K10"/>
    <mergeCell ref="D11:K11"/>
    <mergeCell ref="C12:C17"/>
    <mergeCell ref="H227:H228"/>
    <mergeCell ref="H189:H190"/>
    <mergeCell ref="H195:H196"/>
    <mergeCell ref="F202:F203"/>
    <mergeCell ref="D209:D210"/>
    <mergeCell ref="F215:F216"/>
    <mergeCell ref="H221:H222"/>
    <mergeCell ref="F220:K220"/>
    <mergeCell ref="H151:H152"/>
    <mergeCell ref="H157:H158"/>
    <mergeCell ref="H163:H164"/>
    <mergeCell ref="F170:F171"/>
    <mergeCell ref="D177:D178"/>
    <mergeCell ref="F183:F184"/>
    <mergeCell ref="H113:H114"/>
    <mergeCell ref="H119:H120"/>
    <mergeCell ref="E31:E37"/>
    <mergeCell ref="F33:K33"/>
    <mergeCell ref="F34:K34"/>
    <mergeCell ref="F35:K35"/>
    <mergeCell ref="F36:K36"/>
    <mergeCell ref="F37:K37"/>
    <mergeCell ref="C62:C68"/>
    <mergeCell ref="E62:E68"/>
    <mergeCell ref="G62:G68"/>
    <mergeCell ref="H64:K64"/>
    <mergeCell ref="H65:K65"/>
    <mergeCell ref="H66:K66"/>
    <mergeCell ref="H67:K67"/>
    <mergeCell ref="H68:K68"/>
    <mergeCell ref="C56:C61"/>
    <mergeCell ref="E56:E61"/>
    <mergeCell ref="G56:G61"/>
    <mergeCell ref="H58:K58"/>
    <mergeCell ref="H59:K59"/>
    <mergeCell ref="H60:K60"/>
    <mergeCell ref="H61:K61"/>
    <mergeCell ref="H56:H57"/>
    <mergeCell ref="H62:H63"/>
    <mergeCell ref="H29:K29"/>
    <mergeCell ref="H30:K30"/>
    <mergeCell ref="C50:C55"/>
    <mergeCell ref="E50:E55"/>
    <mergeCell ref="G50:G55"/>
    <mergeCell ref="H52:K52"/>
    <mergeCell ref="H53:K53"/>
    <mergeCell ref="H54:K54"/>
    <mergeCell ref="H55:K55"/>
    <mergeCell ref="C38:C43"/>
    <mergeCell ref="D40:K40"/>
    <mergeCell ref="D41:K41"/>
    <mergeCell ref="D42:K42"/>
    <mergeCell ref="D43:K43"/>
    <mergeCell ref="C44:C49"/>
    <mergeCell ref="E44:E49"/>
    <mergeCell ref="F46:K46"/>
    <mergeCell ref="F47:K47"/>
    <mergeCell ref="F48:K48"/>
    <mergeCell ref="D38:D39"/>
    <mergeCell ref="F44:F45"/>
    <mergeCell ref="H50:H51"/>
    <mergeCell ref="F49:K49"/>
    <mergeCell ref="C31:C37"/>
    <mergeCell ref="C76:C81"/>
    <mergeCell ref="D76:D81"/>
    <mergeCell ref="E76:E81"/>
    <mergeCell ref="G76:G81"/>
    <mergeCell ref="H78:K78"/>
    <mergeCell ref="H79:K79"/>
    <mergeCell ref="H80:K80"/>
    <mergeCell ref="H81:K81"/>
    <mergeCell ref="C69:C75"/>
    <mergeCell ref="E69:E75"/>
    <mergeCell ref="F71:K71"/>
    <mergeCell ref="F72:K72"/>
    <mergeCell ref="F73:K73"/>
    <mergeCell ref="F74:K74"/>
    <mergeCell ref="F75:K75"/>
    <mergeCell ref="F69:F70"/>
    <mergeCell ref="H76:H77"/>
    <mergeCell ref="C82:C88"/>
    <mergeCell ref="D82:D88"/>
    <mergeCell ref="E82:E88"/>
    <mergeCell ref="G82:G88"/>
    <mergeCell ref="H84:K84"/>
    <mergeCell ref="H85:K85"/>
    <mergeCell ref="H86:K86"/>
    <mergeCell ref="H87:K87"/>
    <mergeCell ref="H88:K88"/>
    <mergeCell ref="H82:H83"/>
    <mergeCell ref="C101:C106"/>
    <mergeCell ref="E101:E106"/>
    <mergeCell ref="G101:G106"/>
    <mergeCell ref="H103:K103"/>
    <mergeCell ref="H104:K104"/>
    <mergeCell ref="H105:K105"/>
    <mergeCell ref="H106:K106"/>
    <mergeCell ref="C89:C94"/>
    <mergeCell ref="D91:K91"/>
    <mergeCell ref="D92:K92"/>
    <mergeCell ref="D93:K93"/>
    <mergeCell ref="D94:K94"/>
    <mergeCell ref="C95:C100"/>
    <mergeCell ref="E95:E100"/>
    <mergeCell ref="F97:K97"/>
    <mergeCell ref="F98:K98"/>
    <mergeCell ref="F99:K99"/>
    <mergeCell ref="H101:H102"/>
    <mergeCell ref="F100:K100"/>
    <mergeCell ref="D89:D90"/>
    <mergeCell ref="F95:F96"/>
    <mergeCell ref="C113:C118"/>
    <mergeCell ref="E113:E118"/>
    <mergeCell ref="G113:G118"/>
    <mergeCell ref="H115:K115"/>
    <mergeCell ref="H116:K116"/>
    <mergeCell ref="H117:K117"/>
    <mergeCell ref="H118:K118"/>
    <mergeCell ref="C107:C112"/>
    <mergeCell ref="E107:E112"/>
    <mergeCell ref="G107:G112"/>
    <mergeCell ref="H109:K109"/>
    <mergeCell ref="H110:K110"/>
    <mergeCell ref="H111:K111"/>
    <mergeCell ref="H112:K112"/>
    <mergeCell ref="H107:H108"/>
    <mergeCell ref="C126:C132"/>
    <mergeCell ref="E126:E132"/>
    <mergeCell ref="F128:K128"/>
    <mergeCell ref="F129:K129"/>
    <mergeCell ref="F130:K130"/>
    <mergeCell ref="F131:K131"/>
    <mergeCell ref="F132:K132"/>
    <mergeCell ref="C119:C125"/>
    <mergeCell ref="E119:E125"/>
    <mergeCell ref="G119:G125"/>
    <mergeCell ref="H121:K121"/>
    <mergeCell ref="H122:K122"/>
    <mergeCell ref="H123:K123"/>
    <mergeCell ref="H124:K124"/>
    <mergeCell ref="H125:K125"/>
    <mergeCell ref="F126:F127"/>
    <mergeCell ref="C145:C150"/>
    <mergeCell ref="E145:E150"/>
    <mergeCell ref="G145:G150"/>
    <mergeCell ref="H147:K147"/>
    <mergeCell ref="H148:K148"/>
    <mergeCell ref="H149:K149"/>
    <mergeCell ref="H150:K150"/>
    <mergeCell ref="C133:C138"/>
    <mergeCell ref="D135:K135"/>
    <mergeCell ref="D136:K136"/>
    <mergeCell ref="D137:K137"/>
    <mergeCell ref="D138:K138"/>
    <mergeCell ref="C139:C144"/>
    <mergeCell ref="E139:E144"/>
    <mergeCell ref="F141:K141"/>
    <mergeCell ref="F142:K142"/>
    <mergeCell ref="F143:K143"/>
    <mergeCell ref="D133:D134"/>
    <mergeCell ref="F139:F140"/>
    <mergeCell ref="H145:H146"/>
    <mergeCell ref="F144:K144"/>
    <mergeCell ref="C157:C162"/>
    <mergeCell ref="E157:E162"/>
    <mergeCell ref="G157:G162"/>
    <mergeCell ref="H159:K159"/>
    <mergeCell ref="H160:K160"/>
    <mergeCell ref="H161:K161"/>
    <mergeCell ref="H162:K162"/>
    <mergeCell ref="C151:C156"/>
    <mergeCell ref="E151:E156"/>
    <mergeCell ref="G151:G156"/>
    <mergeCell ref="H153:K153"/>
    <mergeCell ref="H154:K154"/>
    <mergeCell ref="H155:K155"/>
    <mergeCell ref="H156:K156"/>
    <mergeCell ref="C170:C176"/>
    <mergeCell ref="E170:E176"/>
    <mergeCell ref="F172:K172"/>
    <mergeCell ref="F173:K173"/>
    <mergeCell ref="F174:K174"/>
    <mergeCell ref="F175:K175"/>
    <mergeCell ref="F176:K176"/>
    <mergeCell ref="C163:C169"/>
    <mergeCell ref="E163:E169"/>
    <mergeCell ref="G163:G169"/>
    <mergeCell ref="H165:K165"/>
    <mergeCell ref="H166:K166"/>
    <mergeCell ref="H167:K167"/>
    <mergeCell ref="H168:K168"/>
    <mergeCell ref="H169:K169"/>
    <mergeCell ref="C189:C194"/>
    <mergeCell ref="E189:E194"/>
    <mergeCell ref="G189:G194"/>
    <mergeCell ref="H191:K191"/>
    <mergeCell ref="H192:K192"/>
    <mergeCell ref="H193:K193"/>
    <mergeCell ref="H194:K194"/>
    <mergeCell ref="C177:C182"/>
    <mergeCell ref="D179:K179"/>
    <mergeCell ref="D180:K180"/>
    <mergeCell ref="D181:K181"/>
    <mergeCell ref="D182:K182"/>
    <mergeCell ref="C183:C188"/>
    <mergeCell ref="E183:E188"/>
    <mergeCell ref="F185:K185"/>
    <mergeCell ref="F186:K186"/>
    <mergeCell ref="F187:K187"/>
    <mergeCell ref="F188:K188"/>
    <mergeCell ref="C202:C208"/>
    <mergeCell ref="E202:E208"/>
    <mergeCell ref="F204:K204"/>
    <mergeCell ref="F205:K205"/>
    <mergeCell ref="F206:K206"/>
    <mergeCell ref="F207:K207"/>
    <mergeCell ref="F208:K208"/>
    <mergeCell ref="C195:C201"/>
    <mergeCell ref="E195:E201"/>
    <mergeCell ref="G195:G201"/>
    <mergeCell ref="H197:K197"/>
    <mergeCell ref="H198:K198"/>
    <mergeCell ref="H199:K199"/>
    <mergeCell ref="H200:K200"/>
    <mergeCell ref="H201:K201"/>
    <mergeCell ref="C221:C226"/>
    <mergeCell ref="E221:E226"/>
    <mergeCell ref="G221:G226"/>
    <mergeCell ref="H223:K223"/>
    <mergeCell ref="H224:K224"/>
    <mergeCell ref="H225:K225"/>
    <mergeCell ref="H226:K226"/>
    <mergeCell ref="C209:C214"/>
    <mergeCell ref="D211:K211"/>
    <mergeCell ref="D212:K212"/>
    <mergeCell ref="D213:K213"/>
    <mergeCell ref="D214:K214"/>
    <mergeCell ref="C215:C220"/>
    <mergeCell ref="E215:E220"/>
    <mergeCell ref="F217:K217"/>
    <mergeCell ref="F218:K218"/>
    <mergeCell ref="F219:K219"/>
    <mergeCell ref="C234:C240"/>
    <mergeCell ref="E234:E240"/>
    <mergeCell ref="F236:K236"/>
    <mergeCell ref="F237:K237"/>
    <mergeCell ref="F238:K238"/>
    <mergeCell ref="F239:K239"/>
    <mergeCell ref="F240:K240"/>
    <mergeCell ref="C227:C233"/>
    <mergeCell ref="E227:E233"/>
    <mergeCell ref="G227:G233"/>
    <mergeCell ref="H229:K229"/>
    <mergeCell ref="H230:K230"/>
    <mergeCell ref="H231:K231"/>
    <mergeCell ref="H232:K232"/>
    <mergeCell ref="H233:K233"/>
    <mergeCell ref="F234:F235"/>
    <mergeCell ref="C253:C259"/>
    <mergeCell ref="E253:E259"/>
    <mergeCell ref="F255:K255"/>
    <mergeCell ref="F256:K256"/>
    <mergeCell ref="F257:K257"/>
    <mergeCell ref="F258:K258"/>
    <mergeCell ref="F259:K259"/>
    <mergeCell ref="C241:C246"/>
    <mergeCell ref="D243:K243"/>
    <mergeCell ref="D244:K244"/>
    <mergeCell ref="D245:K245"/>
    <mergeCell ref="D246:K246"/>
    <mergeCell ref="C247:C252"/>
    <mergeCell ref="E247:E252"/>
    <mergeCell ref="F249:K249"/>
    <mergeCell ref="F250:K250"/>
    <mergeCell ref="F251:K251"/>
    <mergeCell ref="D241:D242"/>
    <mergeCell ref="F247:F248"/>
    <mergeCell ref="F253:F254"/>
    <mergeCell ref="F252:K252"/>
    <mergeCell ref="B269:B271"/>
    <mergeCell ref="C269:C271"/>
    <mergeCell ref="E269:E271"/>
    <mergeCell ref="F271:K271"/>
    <mergeCell ref="C260:C262"/>
    <mergeCell ref="D262:K262"/>
    <mergeCell ref="B263:B268"/>
    <mergeCell ref="C263:C268"/>
    <mergeCell ref="E263:E268"/>
    <mergeCell ref="F265:K265"/>
    <mergeCell ref="F266:K266"/>
    <mergeCell ref="F267:K267"/>
    <mergeCell ref="F268:K268"/>
    <mergeCell ref="F269:F270"/>
    <mergeCell ref="F263:F264"/>
    <mergeCell ref="D260:D26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5"/>
  <sheetViews>
    <sheetView topLeftCell="A55" workbookViewId="0">
      <selection activeCell="K63" sqref="K63"/>
    </sheetView>
  </sheetViews>
  <sheetFormatPr defaultRowHeight="15" x14ac:dyDescent="0.25"/>
  <sheetData>
    <row r="2" spans="1:10" x14ac:dyDescent="0.25">
      <c r="A2" s="221" t="s">
        <v>225</v>
      </c>
      <c r="B2" s="112" t="s">
        <v>6</v>
      </c>
      <c r="C2" s="112">
        <v>63.59</v>
      </c>
      <c r="D2" s="112">
        <v>10922</v>
      </c>
    </row>
    <row r="3" spans="1:10" x14ac:dyDescent="0.25">
      <c r="A3" s="222"/>
      <c r="B3" s="112" t="s">
        <v>7</v>
      </c>
      <c r="C3" s="112">
        <v>36.409999999999997</v>
      </c>
      <c r="D3" s="112">
        <v>6255</v>
      </c>
    </row>
    <row r="4" spans="1:10" x14ac:dyDescent="0.25">
      <c r="A4" s="219" t="s">
        <v>382</v>
      </c>
      <c r="B4" s="219"/>
      <c r="C4" s="219"/>
      <c r="D4" s="219"/>
      <c r="E4" s="219"/>
      <c r="F4" s="219"/>
      <c r="G4" s="219"/>
      <c r="H4" s="219"/>
      <c r="I4" s="219"/>
      <c r="J4" s="219"/>
    </row>
    <row r="5" spans="1:10" x14ac:dyDescent="0.25">
      <c r="A5" s="113" t="s">
        <v>226</v>
      </c>
      <c r="B5" s="217" t="s">
        <v>383</v>
      </c>
      <c r="C5" s="221" t="s">
        <v>228</v>
      </c>
      <c r="D5" s="112" t="s">
        <v>6</v>
      </c>
      <c r="E5" s="112">
        <v>64</v>
      </c>
      <c r="F5" s="112">
        <v>2739</v>
      </c>
    </row>
    <row r="6" spans="1:10" x14ac:dyDescent="0.25">
      <c r="A6" s="113" t="s">
        <v>226</v>
      </c>
      <c r="B6" s="217"/>
      <c r="C6" s="222"/>
      <c r="D6" s="112" t="s">
        <v>7</v>
      </c>
      <c r="E6" s="112">
        <v>36</v>
      </c>
      <c r="F6" s="112">
        <v>1541</v>
      </c>
    </row>
    <row r="7" spans="1:10" x14ac:dyDescent="0.25">
      <c r="A7" s="113" t="s">
        <v>226</v>
      </c>
      <c r="B7" s="217"/>
      <c r="C7" s="219" t="s">
        <v>384</v>
      </c>
      <c r="D7" s="219"/>
      <c r="E7" s="219"/>
      <c r="F7" s="219"/>
      <c r="G7" s="219"/>
      <c r="H7" s="219"/>
      <c r="I7" s="219"/>
      <c r="J7" s="219"/>
    </row>
    <row r="8" spans="1:10" x14ac:dyDescent="0.25">
      <c r="A8" s="113" t="s">
        <v>226</v>
      </c>
      <c r="B8" s="217"/>
      <c r="C8" s="219"/>
      <c r="D8" s="219"/>
      <c r="E8" s="219"/>
      <c r="F8" s="219"/>
      <c r="G8" s="219"/>
      <c r="H8" s="219"/>
      <c r="I8" s="219"/>
      <c r="J8" s="219"/>
    </row>
    <row r="9" spans="1:10" x14ac:dyDescent="0.25">
      <c r="A9" s="113" t="s">
        <v>226</v>
      </c>
      <c r="B9" s="217"/>
      <c r="C9" s="219"/>
      <c r="D9" s="219"/>
      <c r="E9" s="219"/>
      <c r="F9" s="219"/>
      <c r="G9" s="219"/>
      <c r="H9" s="219"/>
      <c r="I9" s="219"/>
      <c r="J9" s="219"/>
    </row>
    <row r="10" spans="1:10" x14ac:dyDescent="0.25">
      <c r="A10" s="113" t="s">
        <v>226</v>
      </c>
      <c r="B10" s="217"/>
      <c r="C10" s="219"/>
      <c r="D10" s="219"/>
      <c r="E10" s="219"/>
      <c r="F10" s="219"/>
      <c r="G10" s="219"/>
      <c r="H10" s="219"/>
      <c r="I10" s="219"/>
      <c r="J10" s="219"/>
    </row>
    <row r="11" spans="1:10" x14ac:dyDescent="0.25">
      <c r="A11" s="113" t="s">
        <v>226</v>
      </c>
      <c r="B11" s="216"/>
      <c r="C11" s="113" t="s">
        <v>226</v>
      </c>
      <c r="D11" s="217" t="s">
        <v>6</v>
      </c>
      <c r="E11" s="221" t="s">
        <v>277</v>
      </c>
      <c r="F11" s="112" t="s">
        <v>6</v>
      </c>
      <c r="G11" s="112">
        <v>68.08</v>
      </c>
      <c r="H11" s="112">
        <v>657</v>
      </c>
    </row>
    <row r="12" spans="1:10" x14ac:dyDescent="0.25">
      <c r="A12" s="113" t="s">
        <v>226</v>
      </c>
      <c r="B12" s="216"/>
      <c r="C12" s="113" t="s">
        <v>226</v>
      </c>
      <c r="D12" s="217"/>
      <c r="E12" s="222"/>
      <c r="F12" s="112" t="s">
        <v>7</v>
      </c>
      <c r="G12" s="112">
        <v>31.92</v>
      </c>
      <c r="H12" s="112">
        <v>308</v>
      </c>
    </row>
    <row r="13" spans="1:10" x14ac:dyDescent="0.25">
      <c r="A13" s="113" t="s">
        <v>226</v>
      </c>
      <c r="B13" s="216"/>
      <c r="C13" s="113" t="s">
        <v>226</v>
      </c>
      <c r="D13" s="217"/>
      <c r="E13" s="219" t="s">
        <v>385</v>
      </c>
      <c r="F13" s="219"/>
      <c r="G13" s="219"/>
      <c r="H13" s="219"/>
      <c r="I13" s="219"/>
      <c r="J13" s="219"/>
    </row>
    <row r="14" spans="1:10" x14ac:dyDescent="0.25">
      <c r="A14" s="113" t="s">
        <v>226</v>
      </c>
      <c r="B14" s="216"/>
      <c r="C14" s="113" t="s">
        <v>226</v>
      </c>
      <c r="D14" s="217"/>
      <c r="E14" s="219"/>
      <c r="F14" s="219"/>
      <c r="G14" s="219"/>
      <c r="H14" s="219"/>
      <c r="I14" s="219"/>
      <c r="J14" s="219"/>
    </row>
    <row r="15" spans="1:10" x14ac:dyDescent="0.25">
      <c r="A15" s="113" t="s">
        <v>226</v>
      </c>
      <c r="B15" s="216"/>
      <c r="C15" s="113" t="s">
        <v>226</v>
      </c>
      <c r="D15" s="217"/>
      <c r="E15" s="219"/>
      <c r="F15" s="219"/>
      <c r="G15" s="219"/>
      <c r="H15" s="219"/>
      <c r="I15" s="219"/>
      <c r="J15" s="219"/>
    </row>
    <row r="16" spans="1:10" x14ac:dyDescent="0.25">
      <c r="A16" s="113" t="s">
        <v>226</v>
      </c>
      <c r="B16" s="216"/>
      <c r="C16" s="113" t="s">
        <v>226</v>
      </c>
      <c r="D16" s="217"/>
      <c r="E16" s="219"/>
      <c r="F16" s="219"/>
      <c r="G16" s="219"/>
      <c r="H16" s="219"/>
      <c r="I16" s="219"/>
      <c r="J16" s="219"/>
    </row>
    <row r="17" spans="1:10" x14ac:dyDescent="0.25">
      <c r="A17" s="113" t="s">
        <v>226</v>
      </c>
      <c r="B17" s="216"/>
      <c r="C17" s="113" t="s">
        <v>226</v>
      </c>
      <c r="D17" s="216"/>
      <c r="E17" s="113" t="s">
        <v>226</v>
      </c>
      <c r="F17" s="217" t="s">
        <v>7</v>
      </c>
      <c r="G17" s="221" t="s">
        <v>253</v>
      </c>
      <c r="H17" s="112" t="s">
        <v>6</v>
      </c>
      <c r="I17" s="112">
        <v>65.38</v>
      </c>
      <c r="J17" s="112">
        <v>374</v>
      </c>
    </row>
    <row r="18" spans="1:10" x14ac:dyDescent="0.25">
      <c r="A18" s="113" t="s">
        <v>226</v>
      </c>
      <c r="B18" s="216"/>
      <c r="C18" s="113" t="s">
        <v>226</v>
      </c>
      <c r="D18" s="216"/>
      <c r="E18" s="113" t="s">
        <v>226</v>
      </c>
      <c r="F18" s="217"/>
      <c r="G18" s="222"/>
      <c r="H18" s="112" t="s">
        <v>7</v>
      </c>
      <c r="I18" s="112">
        <v>34.619999999999997</v>
      </c>
      <c r="J18" s="112">
        <v>198</v>
      </c>
    </row>
    <row r="19" spans="1:10" x14ac:dyDescent="0.25">
      <c r="A19" s="113" t="s">
        <v>226</v>
      </c>
      <c r="B19" s="216"/>
      <c r="C19" s="113" t="s">
        <v>226</v>
      </c>
      <c r="D19" s="216"/>
      <c r="E19" s="113" t="s">
        <v>226</v>
      </c>
      <c r="F19" s="217"/>
      <c r="G19" s="223"/>
      <c r="H19" s="223"/>
      <c r="I19" s="223"/>
      <c r="J19" s="223"/>
    </row>
    <row r="20" spans="1:10" x14ac:dyDescent="0.25">
      <c r="A20" s="113" t="s">
        <v>226</v>
      </c>
      <c r="B20" s="216"/>
      <c r="C20" s="113" t="s">
        <v>226</v>
      </c>
      <c r="D20" s="216"/>
      <c r="E20" s="113" t="s">
        <v>226</v>
      </c>
      <c r="F20" s="217"/>
      <c r="G20" s="219"/>
      <c r="H20" s="219"/>
      <c r="I20" s="219"/>
      <c r="J20" s="219"/>
    </row>
    <row r="21" spans="1:10" x14ac:dyDescent="0.25">
      <c r="A21" s="113" t="s">
        <v>226</v>
      </c>
      <c r="B21" s="216"/>
      <c r="C21" s="113" t="s">
        <v>226</v>
      </c>
      <c r="D21" s="216"/>
      <c r="E21" s="113" t="s">
        <v>226</v>
      </c>
      <c r="F21" s="217"/>
      <c r="G21" s="219"/>
      <c r="H21" s="219"/>
      <c r="I21" s="219"/>
      <c r="J21" s="219"/>
    </row>
    <row r="22" spans="1:10" x14ac:dyDescent="0.25">
      <c r="A22" s="113" t="s">
        <v>226</v>
      </c>
      <c r="B22" s="216"/>
      <c r="C22" s="113" t="s">
        <v>226</v>
      </c>
      <c r="D22" s="216"/>
      <c r="E22" s="113" t="s">
        <v>226</v>
      </c>
      <c r="F22" s="217"/>
      <c r="G22" s="224"/>
      <c r="H22" s="224"/>
      <c r="I22" s="224"/>
      <c r="J22" s="224"/>
    </row>
    <row r="23" spans="1:10" x14ac:dyDescent="0.25">
      <c r="A23" s="113" t="s">
        <v>226</v>
      </c>
      <c r="B23" s="216"/>
      <c r="C23" s="113" t="s">
        <v>226</v>
      </c>
      <c r="D23" s="216"/>
      <c r="E23" s="113" t="s">
        <v>226</v>
      </c>
      <c r="F23" s="217" t="s">
        <v>6</v>
      </c>
      <c r="G23" s="221" t="s">
        <v>262</v>
      </c>
      <c r="H23" s="112" t="s">
        <v>6</v>
      </c>
      <c r="I23" s="112">
        <v>72.010000000000005</v>
      </c>
      <c r="J23" s="112">
        <v>283</v>
      </c>
    </row>
    <row r="24" spans="1:10" x14ac:dyDescent="0.25">
      <c r="A24" s="113" t="s">
        <v>226</v>
      </c>
      <c r="B24" s="216"/>
      <c r="C24" s="113" t="s">
        <v>226</v>
      </c>
      <c r="D24" s="216"/>
      <c r="E24" s="113" t="s">
        <v>226</v>
      </c>
      <c r="F24" s="217"/>
      <c r="G24" s="222"/>
      <c r="H24" s="112" t="s">
        <v>7</v>
      </c>
      <c r="I24" s="118">
        <v>27.99</v>
      </c>
      <c r="J24" s="112">
        <v>110</v>
      </c>
    </row>
    <row r="25" spans="1:10" x14ac:dyDescent="0.25">
      <c r="A25" s="113" t="s">
        <v>226</v>
      </c>
      <c r="B25" s="216"/>
      <c r="C25" s="113" t="s">
        <v>226</v>
      </c>
      <c r="D25" s="216"/>
      <c r="E25" s="113" t="s">
        <v>226</v>
      </c>
      <c r="F25" s="217"/>
      <c r="G25" s="223"/>
      <c r="H25" s="223"/>
      <c r="I25" s="223"/>
      <c r="J25" s="223"/>
    </row>
    <row r="26" spans="1:10" x14ac:dyDescent="0.25">
      <c r="A26" s="113" t="s">
        <v>226</v>
      </c>
      <c r="B26" s="216"/>
      <c r="C26" s="113" t="s">
        <v>226</v>
      </c>
      <c r="D26" s="216"/>
      <c r="E26" s="113"/>
      <c r="F26" s="217"/>
      <c r="G26" s="219"/>
      <c r="H26" s="219"/>
      <c r="I26" s="219"/>
      <c r="J26" s="219"/>
    </row>
    <row r="27" spans="1:10" x14ac:dyDescent="0.25">
      <c r="A27" s="113" t="s">
        <v>226</v>
      </c>
      <c r="B27" s="216"/>
      <c r="C27" s="113" t="s">
        <v>226</v>
      </c>
      <c r="D27" s="216"/>
      <c r="E27" s="113"/>
      <c r="F27" s="217"/>
      <c r="G27" s="219"/>
      <c r="H27" s="219"/>
      <c r="I27" s="219"/>
      <c r="J27" s="219"/>
    </row>
    <row r="28" spans="1:10" x14ac:dyDescent="0.25">
      <c r="A28" s="113" t="s">
        <v>226</v>
      </c>
      <c r="B28" s="216"/>
      <c r="C28" s="113" t="s">
        <v>226</v>
      </c>
      <c r="D28" s="216"/>
      <c r="E28" s="113"/>
      <c r="F28" s="217"/>
      <c r="G28" s="219"/>
      <c r="H28" s="219"/>
      <c r="I28" s="219"/>
      <c r="J28" s="219"/>
    </row>
    <row r="29" spans="1:10" x14ac:dyDescent="0.25">
      <c r="A29" s="113" t="s">
        <v>226</v>
      </c>
      <c r="B29" s="216"/>
      <c r="C29" s="113" t="s">
        <v>226</v>
      </c>
      <c r="D29" s="216"/>
      <c r="E29" s="113"/>
      <c r="F29" s="218"/>
      <c r="G29" s="219"/>
      <c r="H29" s="219"/>
      <c r="I29" s="219"/>
      <c r="J29" s="219"/>
    </row>
    <row r="30" spans="1:10" x14ac:dyDescent="0.25">
      <c r="A30" s="113" t="s">
        <v>226</v>
      </c>
      <c r="B30" s="216"/>
      <c r="C30" s="113" t="s">
        <v>226</v>
      </c>
      <c r="D30" s="217" t="s">
        <v>7</v>
      </c>
      <c r="E30" s="221" t="s">
        <v>285</v>
      </c>
      <c r="F30" s="112" t="s">
        <v>6</v>
      </c>
      <c r="G30" s="112">
        <v>62.81</v>
      </c>
      <c r="H30" s="112">
        <v>2082</v>
      </c>
    </row>
    <row r="31" spans="1:10" x14ac:dyDescent="0.25">
      <c r="A31" s="113" t="s">
        <v>226</v>
      </c>
      <c r="B31" s="216"/>
      <c r="C31" s="113" t="s">
        <v>226</v>
      </c>
      <c r="D31" s="217"/>
      <c r="E31" s="222"/>
      <c r="F31" s="112" t="s">
        <v>7</v>
      </c>
      <c r="G31" s="112">
        <v>37.19</v>
      </c>
      <c r="H31" s="112">
        <v>1233</v>
      </c>
    </row>
    <row r="32" spans="1:10" x14ac:dyDescent="0.25">
      <c r="A32" s="113" t="s">
        <v>226</v>
      </c>
      <c r="B32" s="216"/>
      <c r="C32" s="113" t="s">
        <v>226</v>
      </c>
      <c r="D32" s="217"/>
      <c r="E32" s="219"/>
      <c r="F32" s="219"/>
      <c r="G32" s="219"/>
      <c r="H32" s="219"/>
      <c r="I32" s="219"/>
      <c r="J32" s="219"/>
    </row>
    <row r="33" spans="1:10" x14ac:dyDescent="0.25">
      <c r="A33" s="113" t="s">
        <v>226</v>
      </c>
      <c r="B33" s="216"/>
      <c r="C33" s="113"/>
      <c r="D33" s="217"/>
      <c r="E33" s="219"/>
      <c r="F33" s="219"/>
      <c r="G33" s="219"/>
      <c r="H33" s="219"/>
      <c r="I33" s="219"/>
      <c r="J33" s="219"/>
    </row>
    <row r="34" spans="1:10" x14ac:dyDescent="0.25">
      <c r="A34" s="113" t="s">
        <v>226</v>
      </c>
      <c r="B34" s="216"/>
      <c r="C34" s="113"/>
      <c r="D34" s="217"/>
      <c r="E34" s="219"/>
      <c r="F34" s="219"/>
      <c r="G34" s="219"/>
      <c r="H34" s="219"/>
      <c r="I34" s="219"/>
      <c r="J34" s="219"/>
    </row>
    <row r="35" spans="1:10" x14ac:dyDescent="0.25">
      <c r="A35" s="113" t="s">
        <v>226</v>
      </c>
      <c r="B35" s="216"/>
      <c r="C35" s="113"/>
      <c r="D35" s="217"/>
      <c r="E35" s="219"/>
      <c r="F35" s="219"/>
      <c r="G35" s="219"/>
      <c r="H35" s="219"/>
      <c r="I35" s="219"/>
      <c r="J35" s="219"/>
    </row>
    <row r="36" spans="1:10" x14ac:dyDescent="0.25">
      <c r="A36" s="113" t="s">
        <v>226</v>
      </c>
      <c r="B36" s="216"/>
      <c r="C36" s="113"/>
      <c r="D36" s="218"/>
      <c r="E36" s="219"/>
      <c r="F36" s="219"/>
      <c r="G36" s="219"/>
      <c r="H36" s="219"/>
      <c r="I36" s="219"/>
      <c r="J36" s="219"/>
    </row>
    <row r="37" spans="1:10" x14ac:dyDescent="0.25">
      <c r="A37" s="113" t="s">
        <v>226</v>
      </c>
      <c r="B37" s="217" t="s">
        <v>386</v>
      </c>
      <c r="C37" s="221" t="s">
        <v>236</v>
      </c>
      <c r="D37" s="112" t="s">
        <v>6</v>
      </c>
      <c r="E37" s="112">
        <v>59.91</v>
      </c>
      <c r="F37" s="112">
        <v>4421</v>
      </c>
    </row>
    <row r="38" spans="1:10" x14ac:dyDescent="0.25">
      <c r="A38" s="113" t="s">
        <v>226</v>
      </c>
      <c r="B38" s="217"/>
      <c r="C38" s="222"/>
      <c r="D38" s="112" t="s">
        <v>7</v>
      </c>
      <c r="E38" s="112">
        <v>40.090000000000003</v>
      </c>
      <c r="F38" s="112">
        <v>2959</v>
      </c>
    </row>
    <row r="39" spans="1:10" x14ac:dyDescent="0.25">
      <c r="A39" s="113" t="s">
        <v>226</v>
      </c>
      <c r="B39" s="217"/>
      <c r="C39" s="219" t="s">
        <v>387</v>
      </c>
      <c r="D39" s="219"/>
      <c r="E39" s="219"/>
      <c r="F39" s="219"/>
      <c r="G39" s="219"/>
      <c r="H39" s="219"/>
      <c r="I39" s="219"/>
      <c r="J39" s="219"/>
    </row>
    <row r="40" spans="1:10" x14ac:dyDescent="0.25">
      <c r="A40" s="113" t="s">
        <v>226</v>
      </c>
      <c r="B40" s="217"/>
      <c r="C40" s="219"/>
      <c r="D40" s="219"/>
      <c r="E40" s="219"/>
      <c r="F40" s="219"/>
      <c r="G40" s="219"/>
      <c r="H40" s="219"/>
      <c r="I40" s="219"/>
      <c r="J40" s="219"/>
    </row>
    <row r="41" spans="1:10" x14ac:dyDescent="0.25">
      <c r="A41" s="113" t="s">
        <v>226</v>
      </c>
      <c r="B41" s="217"/>
      <c r="C41" s="219"/>
      <c r="D41" s="219"/>
      <c r="E41" s="219"/>
      <c r="F41" s="219"/>
      <c r="G41" s="219"/>
      <c r="H41" s="219"/>
      <c r="I41" s="219"/>
      <c r="J41" s="219"/>
    </row>
    <row r="42" spans="1:10" x14ac:dyDescent="0.25">
      <c r="A42" s="113" t="s">
        <v>226</v>
      </c>
      <c r="B42" s="217"/>
      <c r="C42" s="219"/>
      <c r="D42" s="219"/>
      <c r="E42" s="219"/>
      <c r="F42" s="219"/>
      <c r="G42" s="219"/>
      <c r="H42" s="219"/>
      <c r="I42" s="219"/>
      <c r="J42" s="219"/>
    </row>
    <row r="43" spans="1:10" x14ac:dyDescent="0.25">
      <c r="A43" s="113" t="s">
        <v>226</v>
      </c>
      <c r="B43" s="216"/>
      <c r="C43" s="113" t="s">
        <v>226</v>
      </c>
      <c r="D43" s="217" t="s">
        <v>57</v>
      </c>
      <c r="E43" s="221" t="s">
        <v>293</v>
      </c>
      <c r="F43" s="112" t="s">
        <v>6</v>
      </c>
      <c r="G43" s="112">
        <v>57.56</v>
      </c>
      <c r="H43" s="112">
        <v>2011</v>
      </c>
    </row>
    <row r="44" spans="1:10" x14ac:dyDescent="0.25">
      <c r="A44" s="113" t="s">
        <v>226</v>
      </c>
      <c r="B44" s="216"/>
      <c r="C44" s="113" t="s">
        <v>226</v>
      </c>
      <c r="D44" s="217"/>
      <c r="E44" s="222"/>
      <c r="F44" s="112" t="s">
        <v>7</v>
      </c>
      <c r="G44" s="112">
        <v>42.44</v>
      </c>
      <c r="H44" s="112">
        <v>1483</v>
      </c>
    </row>
    <row r="45" spans="1:10" x14ac:dyDescent="0.25">
      <c r="A45" s="113" t="s">
        <v>226</v>
      </c>
      <c r="B45" s="216"/>
      <c r="C45" s="113" t="s">
        <v>226</v>
      </c>
      <c r="D45" s="217"/>
      <c r="E45" s="219" t="s">
        <v>388</v>
      </c>
      <c r="F45" s="219"/>
      <c r="G45" s="219"/>
      <c r="H45" s="219"/>
      <c r="I45" s="219"/>
      <c r="J45" s="219"/>
    </row>
    <row r="46" spans="1:10" x14ac:dyDescent="0.25">
      <c r="A46" s="113" t="s">
        <v>226</v>
      </c>
      <c r="B46" s="216"/>
      <c r="C46" s="113" t="s">
        <v>226</v>
      </c>
      <c r="D46" s="217"/>
      <c r="E46" s="219"/>
      <c r="F46" s="219"/>
      <c r="G46" s="219"/>
      <c r="H46" s="219"/>
      <c r="I46" s="219"/>
      <c r="J46" s="219"/>
    </row>
    <row r="47" spans="1:10" x14ac:dyDescent="0.25">
      <c r="A47" s="113" t="s">
        <v>226</v>
      </c>
      <c r="B47" s="216"/>
      <c r="C47" s="113" t="s">
        <v>226</v>
      </c>
      <c r="D47" s="217"/>
      <c r="E47" s="219"/>
      <c r="F47" s="219"/>
      <c r="G47" s="219"/>
      <c r="H47" s="219"/>
      <c r="I47" s="219"/>
      <c r="J47" s="219"/>
    </row>
    <row r="48" spans="1:10" x14ac:dyDescent="0.25">
      <c r="A48" s="113" t="s">
        <v>226</v>
      </c>
      <c r="B48" s="216"/>
      <c r="C48" s="113" t="s">
        <v>226</v>
      </c>
      <c r="D48" s="217"/>
      <c r="E48" s="219"/>
      <c r="F48" s="219"/>
      <c r="G48" s="219"/>
      <c r="H48" s="219"/>
      <c r="I48" s="219"/>
      <c r="J48" s="219"/>
    </row>
    <row r="49" spans="1:10" x14ac:dyDescent="0.25">
      <c r="A49" s="113" t="s">
        <v>226</v>
      </c>
      <c r="B49" s="216"/>
      <c r="C49" s="113" t="s">
        <v>226</v>
      </c>
      <c r="D49" s="216"/>
      <c r="E49" s="113" t="s">
        <v>226</v>
      </c>
      <c r="F49" s="217" t="s">
        <v>6</v>
      </c>
      <c r="G49" s="221" t="s">
        <v>266</v>
      </c>
      <c r="H49" s="112" t="s">
        <v>6</v>
      </c>
      <c r="I49" s="112">
        <v>62.72</v>
      </c>
      <c r="J49" s="112">
        <v>244</v>
      </c>
    </row>
    <row r="50" spans="1:10" x14ac:dyDescent="0.25">
      <c r="A50" s="113" t="s">
        <v>226</v>
      </c>
      <c r="B50" s="216"/>
      <c r="C50" s="113" t="s">
        <v>226</v>
      </c>
      <c r="D50" s="216"/>
      <c r="E50" s="113" t="s">
        <v>226</v>
      </c>
      <c r="F50" s="217"/>
      <c r="G50" s="222"/>
      <c r="H50" s="112" t="s">
        <v>7</v>
      </c>
      <c r="I50" s="112">
        <v>37.28</v>
      </c>
      <c r="J50" s="112">
        <v>145</v>
      </c>
    </row>
    <row r="51" spans="1:10" x14ac:dyDescent="0.25">
      <c r="A51" s="113" t="s">
        <v>226</v>
      </c>
      <c r="B51" s="216"/>
      <c r="C51" s="113" t="s">
        <v>226</v>
      </c>
      <c r="D51" s="216"/>
      <c r="E51" s="113" t="s">
        <v>226</v>
      </c>
      <c r="F51" s="217"/>
      <c r="G51" s="223"/>
      <c r="H51" s="223"/>
      <c r="I51" s="223"/>
      <c r="J51" s="223"/>
    </row>
    <row r="52" spans="1:10" x14ac:dyDescent="0.25">
      <c r="A52" s="113" t="s">
        <v>226</v>
      </c>
      <c r="B52" s="216"/>
      <c r="C52" s="113" t="s">
        <v>226</v>
      </c>
      <c r="D52" s="216"/>
      <c r="E52" s="113" t="s">
        <v>226</v>
      </c>
      <c r="F52" s="217"/>
      <c r="G52" s="219"/>
      <c r="H52" s="219"/>
      <c r="I52" s="219"/>
      <c r="J52" s="219"/>
    </row>
    <row r="53" spans="1:10" x14ac:dyDescent="0.25">
      <c r="A53" s="113" t="s">
        <v>226</v>
      </c>
      <c r="B53" s="216"/>
      <c r="C53" s="113" t="s">
        <v>226</v>
      </c>
      <c r="D53" s="216"/>
      <c r="E53" s="113" t="s">
        <v>226</v>
      </c>
      <c r="F53" s="217"/>
      <c r="G53" s="219"/>
      <c r="H53" s="219"/>
      <c r="I53" s="219"/>
      <c r="J53" s="219"/>
    </row>
    <row r="54" spans="1:10" x14ac:dyDescent="0.25">
      <c r="A54" s="113" t="s">
        <v>226</v>
      </c>
      <c r="B54" s="216"/>
      <c r="C54" s="113" t="s">
        <v>226</v>
      </c>
      <c r="D54" s="216"/>
      <c r="E54" s="113" t="s">
        <v>226</v>
      </c>
      <c r="F54" s="217"/>
      <c r="G54" s="224"/>
      <c r="H54" s="224"/>
      <c r="I54" s="224"/>
      <c r="J54" s="224"/>
    </row>
    <row r="55" spans="1:10" x14ac:dyDescent="0.25">
      <c r="A55" s="113" t="s">
        <v>226</v>
      </c>
      <c r="B55" s="216"/>
      <c r="C55" s="113" t="s">
        <v>226</v>
      </c>
      <c r="D55" s="216"/>
      <c r="E55" s="113" t="s">
        <v>226</v>
      </c>
      <c r="F55" s="217" t="s">
        <v>7</v>
      </c>
      <c r="G55" s="221" t="s">
        <v>275</v>
      </c>
      <c r="H55" s="112" t="s">
        <v>6</v>
      </c>
      <c r="I55" s="112">
        <v>56.91</v>
      </c>
      <c r="J55" s="112">
        <v>1767</v>
      </c>
    </row>
    <row r="56" spans="1:10" x14ac:dyDescent="0.25">
      <c r="A56" s="113" t="s">
        <v>226</v>
      </c>
      <c r="B56" s="216"/>
      <c r="C56" s="113" t="s">
        <v>226</v>
      </c>
      <c r="D56" s="216"/>
      <c r="E56" s="113" t="s">
        <v>226</v>
      </c>
      <c r="F56" s="217"/>
      <c r="G56" s="222"/>
      <c r="H56" s="112" t="s">
        <v>7</v>
      </c>
      <c r="I56" s="138">
        <v>43.09</v>
      </c>
      <c r="J56" s="112">
        <v>1338</v>
      </c>
    </row>
    <row r="57" spans="1:10" x14ac:dyDescent="0.25">
      <c r="A57" s="113" t="s">
        <v>226</v>
      </c>
      <c r="B57" s="216"/>
      <c r="C57" s="113" t="s">
        <v>226</v>
      </c>
      <c r="D57" s="216"/>
      <c r="E57" s="113" t="s">
        <v>226</v>
      </c>
      <c r="F57" s="217"/>
      <c r="G57" s="223"/>
      <c r="H57" s="223"/>
      <c r="I57" s="223"/>
      <c r="J57" s="223"/>
    </row>
    <row r="58" spans="1:10" x14ac:dyDescent="0.25">
      <c r="A58" s="113" t="s">
        <v>226</v>
      </c>
      <c r="B58" s="216"/>
      <c r="C58" s="113" t="s">
        <v>226</v>
      </c>
      <c r="D58" s="216"/>
      <c r="E58" s="113"/>
      <c r="F58" s="217"/>
      <c r="G58" s="219"/>
      <c r="H58" s="219"/>
      <c r="I58" s="219"/>
      <c r="J58" s="219"/>
    </row>
    <row r="59" spans="1:10" x14ac:dyDescent="0.25">
      <c r="A59" s="113" t="s">
        <v>226</v>
      </c>
      <c r="B59" s="216"/>
      <c r="C59" s="113" t="s">
        <v>226</v>
      </c>
      <c r="D59" s="216"/>
      <c r="E59" s="113"/>
      <c r="F59" s="217"/>
      <c r="G59" s="219"/>
      <c r="H59" s="219"/>
      <c r="I59" s="219"/>
      <c r="J59" s="219"/>
    </row>
    <row r="60" spans="1:10" x14ac:dyDescent="0.25">
      <c r="A60" s="113" t="s">
        <v>226</v>
      </c>
      <c r="B60" s="216"/>
      <c r="C60" s="113" t="s">
        <v>226</v>
      </c>
      <c r="D60" s="216"/>
      <c r="E60" s="113"/>
      <c r="F60" s="217"/>
      <c r="G60" s="219"/>
      <c r="H60" s="219"/>
      <c r="I60" s="219"/>
      <c r="J60" s="219"/>
    </row>
    <row r="61" spans="1:10" x14ac:dyDescent="0.25">
      <c r="A61" s="113" t="s">
        <v>226</v>
      </c>
      <c r="B61" s="216"/>
      <c r="C61" s="113" t="s">
        <v>226</v>
      </c>
      <c r="D61" s="216"/>
      <c r="E61" s="113"/>
      <c r="F61" s="218"/>
      <c r="G61" s="219"/>
      <c r="H61" s="219"/>
      <c r="I61" s="219"/>
      <c r="J61" s="219"/>
    </row>
    <row r="62" spans="1:10" x14ac:dyDescent="0.25">
      <c r="A62" s="113" t="s">
        <v>226</v>
      </c>
      <c r="B62" s="216"/>
      <c r="C62" s="113" t="s">
        <v>226</v>
      </c>
      <c r="D62" s="217" t="s">
        <v>58</v>
      </c>
      <c r="E62" s="221" t="s">
        <v>298</v>
      </c>
      <c r="F62" s="112" t="s">
        <v>6</v>
      </c>
      <c r="G62" s="112">
        <v>62.02</v>
      </c>
      <c r="H62" s="112">
        <v>2410</v>
      </c>
    </row>
    <row r="63" spans="1:10" x14ac:dyDescent="0.25">
      <c r="A63" s="113" t="s">
        <v>226</v>
      </c>
      <c r="B63" s="216"/>
      <c r="C63" s="113" t="s">
        <v>226</v>
      </c>
      <c r="D63" s="217"/>
      <c r="E63" s="222"/>
      <c r="F63" s="112" t="s">
        <v>7</v>
      </c>
      <c r="G63" s="112">
        <v>37.979999999999997</v>
      </c>
      <c r="H63" s="112">
        <v>1476</v>
      </c>
    </row>
    <row r="64" spans="1:10" x14ac:dyDescent="0.25">
      <c r="A64" s="113" t="s">
        <v>226</v>
      </c>
      <c r="B64" s="216"/>
      <c r="C64" s="113" t="s">
        <v>226</v>
      </c>
      <c r="D64" s="217"/>
      <c r="E64" s="219" t="s">
        <v>389</v>
      </c>
      <c r="F64" s="219"/>
      <c r="G64" s="219"/>
      <c r="H64" s="219"/>
      <c r="I64" s="219"/>
      <c r="J64" s="219"/>
    </row>
    <row r="65" spans="1:10" x14ac:dyDescent="0.25">
      <c r="A65" s="113" t="s">
        <v>226</v>
      </c>
      <c r="B65" s="216"/>
      <c r="C65" s="113"/>
      <c r="D65" s="217"/>
      <c r="E65" s="219"/>
      <c r="F65" s="219"/>
      <c r="G65" s="219"/>
      <c r="H65" s="219"/>
      <c r="I65" s="219"/>
      <c r="J65" s="219"/>
    </row>
    <row r="66" spans="1:10" x14ac:dyDescent="0.25">
      <c r="A66" s="113" t="s">
        <v>226</v>
      </c>
      <c r="B66" s="216"/>
      <c r="C66" s="113"/>
      <c r="D66" s="217"/>
      <c r="E66" s="219"/>
      <c r="F66" s="219"/>
      <c r="G66" s="219"/>
      <c r="H66" s="219"/>
      <c r="I66" s="219"/>
      <c r="J66" s="219"/>
    </row>
    <row r="67" spans="1:10" x14ac:dyDescent="0.25">
      <c r="A67" s="113" t="s">
        <v>226</v>
      </c>
      <c r="B67" s="216"/>
      <c r="C67" s="113"/>
      <c r="D67" s="217"/>
      <c r="E67" s="219"/>
      <c r="F67" s="219"/>
      <c r="G67" s="219"/>
      <c r="H67" s="219"/>
      <c r="I67" s="219"/>
      <c r="J67" s="219"/>
    </row>
    <row r="68" spans="1:10" x14ac:dyDescent="0.25">
      <c r="A68" s="113" t="s">
        <v>226</v>
      </c>
      <c r="B68" s="216"/>
      <c r="C68" s="113"/>
      <c r="D68" s="217"/>
      <c r="E68" s="219"/>
      <c r="F68" s="219"/>
      <c r="G68" s="219"/>
      <c r="H68" s="219"/>
      <c r="I68" s="219"/>
      <c r="J68" s="219"/>
    </row>
    <row r="69" spans="1:10" x14ac:dyDescent="0.25">
      <c r="A69" s="113" t="s">
        <v>226</v>
      </c>
      <c r="B69" s="216"/>
      <c r="C69" s="216"/>
      <c r="D69" s="216"/>
      <c r="E69" s="113" t="s">
        <v>226</v>
      </c>
      <c r="F69" s="217" t="s">
        <v>6</v>
      </c>
      <c r="G69" s="221" t="s">
        <v>279</v>
      </c>
      <c r="H69" s="112" t="s">
        <v>6</v>
      </c>
      <c r="I69" s="112">
        <v>67.48</v>
      </c>
      <c r="J69" s="112">
        <v>305</v>
      </c>
    </row>
    <row r="70" spans="1:10" x14ac:dyDescent="0.25">
      <c r="A70" s="113" t="s">
        <v>226</v>
      </c>
      <c r="B70" s="216"/>
      <c r="C70" s="216"/>
      <c r="D70" s="216"/>
      <c r="E70" s="113" t="s">
        <v>226</v>
      </c>
      <c r="F70" s="217"/>
      <c r="G70" s="222"/>
      <c r="H70" s="112" t="s">
        <v>7</v>
      </c>
      <c r="I70" s="112">
        <v>32.520000000000003</v>
      </c>
      <c r="J70" s="112">
        <v>147</v>
      </c>
    </row>
    <row r="71" spans="1:10" x14ac:dyDescent="0.25">
      <c r="A71" s="113" t="s">
        <v>226</v>
      </c>
      <c r="B71" s="216"/>
      <c r="C71" s="216"/>
      <c r="D71" s="216"/>
      <c r="E71" s="113" t="s">
        <v>226</v>
      </c>
      <c r="F71" s="217"/>
      <c r="G71" s="223"/>
      <c r="H71" s="223"/>
      <c r="I71" s="223"/>
      <c r="J71" s="223"/>
    </row>
    <row r="72" spans="1:10" x14ac:dyDescent="0.25">
      <c r="A72" s="113" t="s">
        <v>226</v>
      </c>
      <c r="B72" s="216"/>
      <c r="C72" s="216"/>
      <c r="D72" s="216"/>
      <c r="E72" s="113" t="s">
        <v>226</v>
      </c>
      <c r="F72" s="217"/>
      <c r="G72" s="219"/>
      <c r="H72" s="219"/>
      <c r="I72" s="219"/>
      <c r="J72" s="219"/>
    </row>
    <row r="73" spans="1:10" x14ac:dyDescent="0.25">
      <c r="A73" s="113" t="s">
        <v>226</v>
      </c>
      <c r="B73" s="216"/>
      <c r="C73" s="216"/>
      <c r="D73" s="216"/>
      <c r="E73" s="113" t="s">
        <v>226</v>
      </c>
      <c r="F73" s="217"/>
      <c r="G73" s="219"/>
      <c r="H73" s="219"/>
      <c r="I73" s="219"/>
      <c r="J73" s="219"/>
    </row>
    <row r="74" spans="1:10" x14ac:dyDescent="0.25">
      <c r="A74" s="113" t="s">
        <v>226</v>
      </c>
      <c r="B74" s="216"/>
      <c r="C74" s="216"/>
      <c r="D74" s="216"/>
      <c r="E74" s="113" t="s">
        <v>226</v>
      </c>
      <c r="F74" s="217"/>
      <c r="G74" s="224"/>
      <c r="H74" s="224"/>
      <c r="I74" s="224"/>
      <c r="J74" s="224"/>
    </row>
    <row r="75" spans="1:10" x14ac:dyDescent="0.25">
      <c r="A75" s="113" t="s">
        <v>226</v>
      </c>
      <c r="B75" s="216"/>
      <c r="C75" s="216"/>
      <c r="D75" s="216"/>
      <c r="E75" s="113" t="s">
        <v>226</v>
      </c>
      <c r="F75" s="217" t="s">
        <v>7</v>
      </c>
      <c r="G75" s="221" t="s">
        <v>283</v>
      </c>
      <c r="H75" s="112" t="s">
        <v>6</v>
      </c>
      <c r="I75" s="112">
        <v>61.3</v>
      </c>
      <c r="J75" s="112">
        <v>2105</v>
      </c>
    </row>
    <row r="76" spans="1:10" x14ac:dyDescent="0.25">
      <c r="A76" s="113" t="s">
        <v>226</v>
      </c>
      <c r="B76" s="216"/>
      <c r="C76" s="216"/>
      <c r="D76" s="216"/>
      <c r="E76" s="113" t="s">
        <v>226</v>
      </c>
      <c r="F76" s="217"/>
      <c r="G76" s="222"/>
      <c r="H76" s="112" t="s">
        <v>7</v>
      </c>
      <c r="I76" s="138">
        <v>38.700000000000003</v>
      </c>
      <c r="J76" s="112">
        <v>1329</v>
      </c>
    </row>
    <row r="77" spans="1:10" x14ac:dyDescent="0.25">
      <c r="A77" s="113" t="s">
        <v>226</v>
      </c>
      <c r="B77" s="216"/>
      <c r="C77" s="216"/>
      <c r="D77" s="216"/>
      <c r="E77" s="113" t="s">
        <v>226</v>
      </c>
      <c r="F77" s="217"/>
      <c r="G77" s="223"/>
      <c r="H77" s="223"/>
      <c r="I77" s="223"/>
      <c r="J77" s="223"/>
    </row>
    <row r="78" spans="1:10" x14ac:dyDescent="0.25">
      <c r="A78" s="113" t="s">
        <v>226</v>
      </c>
      <c r="B78" s="216"/>
      <c r="C78" s="216"/>
      <c r="D78" s="216"/>
      <c r="E78" s="113"/>
      <c r="F78" s="217"/>
      <c r="G78" s="219"/>
      <c r="H78" s="219"/>
      <c r="I78" s="219"/>
      <c r="J78" s="219"/>
    </row>
    <row r="79" spans="1:10" x14ac:dyDescent="0.25">
      <c r="A79" s="113" t="s">
        <v>226</v>
      </c>
      <c r="B79" s="216"/>
      <c r="C79" s="216"/>
      <c r="D79" s="216"/>
      <c r="E79" s="113"/>
      <c r="F79" s="217"/>
      <c r="G79" s="219"/>
      <c r="H79" s="219"/>
      <c r="I79" s="219"/>
      <c r="J79" s="219"/>
    </row>
    <row r="80" spans="1:10" x14ac:dyDescent="0.25">
      <c r="A80" s="113" t="s">
        <v>226</v>
      </c>
      <c r="B80" s="216"/>
      <c r="C80" s="216"/>
      <c r="D80" s="216"/>
      <c r="E80" s="113"/>
      <c r="F80" s="217"/>
      <c r="G80" s="219"/>
      <c r="H80" s="219"/>
      <c r="I80" s="219"/>
      <c r="J80" s="219"/>
    </row>
    <row r="81" spans="1:10" x14ac:dyDescent="0.25">
      <c r="A81" s="113" t="s">
        <v>226</v>
      </c>
      <c r="B81" s="216"/>
      <c r="C81" s="225"/>
      <c r="D81" s="225"/>
      <c r="E81" s="113"/>
      <c r="F81" s="218"/>
      <c r="G81" s="219"/>
      <c r="H81" s="219"/>
      <c r="I81" s="219"/>
      <c r="J81" s="219"/>
    </row>
    <row r="82" spans="1:10" x14ac:dyDescent="0.25">
      <c r="A82" s="113" t="s">
        <v>226</v>
      </c>
      <c r="B82" s="217" t="s">
        <v>390</v>
      </c>
      <c r="C82" s="221" t="s">
        <v>251</v>
      </c>
      <c r="D82" s="112" t="s">
        <v>6</v>
      </c>
      <c r="E82" s="112">
        <v>63.13</v>
      </c>
      <c r="F82" s="112">
        <v>1132</v>
      </c>
    </row>
    <row r="83" spans="1:10" x14ac:dyDescent="0.25">
      <c r="A83" s="113" t="s">
        <v>226</v>
      </c>
      <c r="B83" s="217"/>
      <c r="C83" s="222"/>
      <c r="D83" s="112" t="s">
        <v>7</v>
      </c>
      <c r="E83" s="112">
        <v>36.869999999999997</v>
      </c>
      <c r="F83" s="112">
        <v>661</v>
      </c>
    </row>
    <row r="84" spans="1:10" x14ac:dyDescent="0.25">
      <c r="A84" s="113" t="s">
        <v>226</v>
      </c>
      <c r="B84" s="217"/>
      <c r="C84" s="219" t="s">
        <v>391</v>
      </c>
      <c r="D84" s="219"/>
      <c r="E84" s="219"/>
      <c r="F84" s="219"/>
      <c r="G84" s="219"/>
      <c r="H84" s="219"/>
      <c r="I84" s="219"/>
      <c r="J84" s="219"/>
    </row>
    <row r="85" spans="1:10" x14ac:dyDescent="0.25">
      <c r="A85" s="113" t="s">
        <v>226</v>
      </c>
      <c r="B85" s="217"/>
      <c r="C85" s="219"/>
      <c r="D85" s="219"/>
      <c r="E85" s="219"/>
      <c r="F85" s="219"/>
      <c r="G85" s="219"/>
      <c r="H85" s="219"/>
      <c r="I85" s="219"/>
      <c r="J85" s="219"/>
    </row>
    <row r="86" spans="1:10" x14ac:dyDescent="0.25">
      <c r="A86" s="113" t="s">
        <v>226</v>
      </c>
      <c r="B86" s="217"/>
      <c r="C86" s="219"/>
      <c r="D86" s="219"/>
      <c r="E86" s="219"/>
      <c r="F86" s="219"/>
      <c r="G86" s="219"/>
      <c r="H86" s="219"/>
      <c r="I86" s="219"/>
      <c r="J86" s="219"/>
    </row>
    <row r="87" spans="1:10" x14ac:dyDescent="0.25">
      <c r="A87" s="113" t="s">
        <v>226</v>
      </c>
      <c r="B87" s="217"/>
      <c r="C87" s="219"/>
      <c r="D87" s="219"/>
      <c r="E87" s="219"/>
      <c r="F87" s="219"/>
      <c r="G87" s="219"/>
      <c r="H87" s="219"/>
      <c r="I87" s="219"/>
      <c r="J87" s="219"/>
    </row>
    <row r="88" spans="1:10" x14ac:dyDescent="0.25">
      <c r="A88" s="113" t="s">
        <v>226</v>
      </c>
      <c r="B88" s="216"/>
      <c r="C88" s="113" t="s">
        <v>226</v>
      </c>
      <c r="D88" s="217" t="s">
        <v>6</v>
      </c>
      <c r="E88" s="221" t="s">
        <v>230</v>
      </c>
      <c r="F88" s="112" t="s">
        <v>6</v>
      </c>
      <c r="G88" s="112">
        <v>64.27</v>
      </c>
      <c r="H88" s="112">
        <v>1018</v>
      </c>
    </row>
    <row r="89" spans="1:10" x14ac:dyDescent="0.25">
      <c r="A89" s="113" t="s">
        <v>226</v>
      </c>
      <c r="B89" s="216"/>
      <c r="C89" s="113" t="s">
        <v>226</v>
      </c>
      <c r="D89" s="217"/>
      <c r="E89" s="222"/>
      <c r="F89" s="112" t="s">
        <v>7</v>
      </c>
      <c r="G89" s="112">
        <v>35.729999999999997</v>
      </c>
      <c r="H89" s="112">
        <v>566</v>
      </c>
    </row>
    <row r="90" spans="1:10" x14ac:dyDescent="0.25">
      <c r="A90" s="113" t="s">
        <v>226</v>
      </c>
      <c r="B90" s="216"/>
      <c r="C90" s="113" t="s">
        <v>226</v>
      </c>
      <c r="D90" s="217"/>
      <c r="E90" s="219"/>
      <c r="F90" s="219"/>
      <c r="G90" s="219"/>
      <c r="H90" s="219"/>
      <c r="I90" s="219"/>
      <c r="J90" s="219"/>
    </row>
    <row r="91" spans="1:10" x14ac:dyDescent="0.25">
      <c r="A91" s="113" t="s">
        <v>226</v>
      </c>
      <c r="B91" s="216"/>
      <c r="C91" s="113" t="s">
        <v>226</v>
      </c>
      <c r="D91" s="217"/>
      <c r="E91" s="219"/>
      <c r="F91" s="219"/>
      <c r="G91" s="219"/>
      <c r="H91" s="219"/>
      <c r="I91" s="219"/>
      <c r="J91" s="219"/>
    </row>
    <row r="92" spans="1:10" x14ac:dyDescent="0.25">
      <c r="A92" s="113" t="s">
        <v>226</v>
      </c>
      <c r="B92" s="216"/>
      <c r="C92" s="113" t="s">
        <v>226</v>
      </c>
      <c r="D92" s="217"/>
      <c r="E92" s="219"/>
      <c r="F92" s="219"/>
      <c r="G92" s="219"/>
      <c r="H92" s="219"/>
      <c r="I92" s="219"/>
      <c r="J92" s="219"/>
    </row>
    <row r="93" spans="1:10" x14ac:dyDescent="0.25">
      <c r="A93" s="113" t="s">
        <v>226</v>
      </c>
      <c r="B93" s="216"/>
      <c r="C93" s="113" t="s">
        <v>226</v>
      </c>
      <c r="D93" s="217"/>
      <c r="E93" s="219"/>
      <c r="F93" s="219"/>
      <c r="G93" s="219"/>
      <c r="H93" s="219"/>
      <c r="I93" s="219"/>
      <c r="J93" s="219"/>
    </row>
    <row r="94" spans="1:10" x14ac:dyDescent="0.25">
      <c r="A94" s="113" t="s">
        <v>226</v>
      </c>
      <c r="B94" s="216"/>
      <c r="C94" s="113" t="s">
        <v>226</v>
      </c>
      <c r="D94" s="217" t="s">
        <v>7</v>
      </c>
      <c r="E94" s="221" t="s">
        <v>234</v>
      </c>
      <c r="F94" s="112" t="s">
        <v>6</v>
      </c>
      <c r="G94" s="112">
        <v>54.55</v>
      </c>
      <c r="H94" s="112">
        <v>114</v>
      </c>
    </row>
    <row r="95" spans="1:10" x14ac:dyDescent="0.25">
      <c r="A95" s="113" t="s">
        <v>226</v>
      </c>
      <c r="B95" s="216"/>
      <c r="C95" s="113" t="s">
        <v>226</v>
      </c>
      <c r="D95" s="217"/>
      <c r="E95" s="222"/>
      <c r="F95" s="112" t="s">
        <v>7</v>
      </c>
      <c r="G95" s="138">
        <v>45.45</v>
      </c>
      <c r="H95" s="112">
        <v>95</v>
      </c>
    </row>
    <row r="96" spans="1:10" x14ac:dyDescent="0.25">
      <c r="A96" s="113" t="s">
        <v>226</v>
      </c>
      <c r="B96" s="216"/>
      <c r="C96" s="113" t="s">
        <v>226</v>
      </c>
      <c r="D96" s="217"/>
      <c r="E96" s="219"/>
      <c r="F96" s="219"/>
      <c r="G96" s="219"/>
      <c r="H96" s="219"/>
      <c r="I96" s="219"/>
      <c r="J96" s="219"/>
    </row>
    <row r="97" spans="1:10" x14ac:dyDescent="0.25">
      <c r="A97" s="113" t="s">
        <v>226</v>
      </c>
      <c r="B97" s="216"/>
      <c r="C97" s="113"/>
      <c r="D97" s="217"/>
      <c r="E97" s="219"/>
      <c r="F97" s="219"/>
      <c r="G97" s="219"/>
      <c r="H97" s="219"/>
      <c r="I97" s="219"/>
      <c r="J97" s="219"/>
    </row>
    <row r="98" spans="1:10" x14ac:dyDescent="0.25">
      <c r="A98" s="113" t="s">
        <v>226</v>
      </c>
      <c r="B98" s="216"/>
      <c r="C98" s="113"/>
      <c r="D98" s="217"/>
      <c r="E98" s="219"/>
      <c r="F98" s="219"/>
      <c r="G98" s="219"/>
      <c r="H98" s="219"/>
      <c r="I98" s="219"/>
      <c r="J98" s="219"/>
    </row>
    <row r="99" spans="1:10" x14ac:dyDescent="0.25">
      <c r="A99" s="113" t="s">
        <v>226</v>
      </c>
      <c r="B99" s="216"/>
      <c r="C99" s="113"/>
      <c r="D99" s="217"/>
      <c r="E99" s="219"/>
      <c r="F99" s="219"/>
      <c r="G99" s="219"/>
      <c r="H99" s="219"/>
      <c r="I99" s="219"/>
      <c r="J99" s="219"/>
    </row>
    <row r="100" spans="1:10" x14ac:dyDescent="0.25">
      <c r="A100" s="113" t="s">
        <v>226</v>
      </c>
      <c r="B100" s="216"/>
      <c r="C100" s="113"/>
      <c r="D100" s="218"/>
      <c r="E100" s="219"/>
      <c r="F100" s="219"/>
      <c r="G100" s="219"/>
      <c r="H100" s="219"/>
      <c r="I100" s="219"/>
      <c r="J100" s="219"/>
    </row>
    <row r="101" spans="1:10" x14ac:dyDescent="0.25">
      <c r="A101" s="113" t="s">
        <v>226</v>
      </c>
      <c r="B101" s="217" t="s">
        <v>392</v>
      </c>
      <c r="C101" s="221" t="s">
        <v>264</v>
      </c>
      <c r="D101" s="112" t="s">
        <v>6</v>
      </c>
      <c r="E101" s="112">
        <v>70.62</v>
      </c>
      <c r="F101" s="112">
        <v>2630</v>
      </c>
    </row>
    <row r="102" spans="1:10" x14ac:dyDescent="0.25">
      <c r="A102" s="113" t="s">
        <v>226</v>
      </c>
      <c r="B102" s="217"/>
      <c r="C102" s="222"/>
      <c r="D102" s="112" t="s">
        <v>7</v>
      </c>
      <c r="E102" s="112">
        <v>29.38</v>
      </c>
      <c r="F102" s="112">
        <v>1094</v>
      </c>
    </row>
    <row r="103" spans="1:10" x14ac:dyDescent="0.25">
      <c r="A103" s="113" t="s">
        <v>226</v>
      </c>
      <c r="B103" s="217"/>
      <c r="C103" s="219" t="s">
        <v>393</v>
      </c>
      <c r="D103" s="219"/>
      <c r="E103" s="219"/>
      <c r="F103" s="219"/>
      <c r="G103" s="219"/>
      <c r="H103" s="219"/>
      <c r="I103" s="219"/>
      <c r="J103" s="219"/>
    </row>
    <row r="104" spans="1:10" x14ac:dyDescent="0.25">
      <c r="A104" s="216"/>
      <c r="B104" s="216"/>
      <c r="C104" s="113" t="s">
        <v>226</v>
      </c>
      <c r="D104" s="217" t="s">
        <v>394</v>
      </c>
      <c r="E104" s="221" t="s">
        <v>238</v>
      </c>
      <c r="F104" s="112" t="s">
        <v>6</v>
      </c>
      <c r="G104" s="112">
        <v>67.27</v>
      </c>
      <c r="H104" s="112">
        <v>1145</v>
      </c>
    </row>
    <row r="105" spans="1:10" x14ac:dyDescent="0.25">
      <c r="A105" s="216"/>
      <c r="B105" s="216"/>
      <c r="C105" s="113" t="s">
        <v>226</v>
      </c>
      <c r="D105" s="217"/>
      <c r="E105" s="222"/>
      <c r="F105" s="112" t="s">
        <v>7</v>
      </c>
      <c r="G105" s="112">
        <v>32.729999999999997</v>
      </c>
      <c r="H105" s="112">
        <v>557</v>
      </c>
    </row>
    <row r="106" spans="1:10" x14ac:dyDescent="0.25">
      <c r="A106" s="216"/>
      <c r="B106" s="216"/>
      <c r="C106" s="113" t="s">
        <v>226</v>
      </c>
      <c r="D106" s="217"/>
      <c r="E106" s="219" t="s">
        <v>395</v>
      </c>
      <c r="F106" s="219"/>
      <c r="G106" s="219"/>
      <c r="H106" s="219"/>
      <c r="I106" s="219"/>
      <c r="J106" s="219"/>
    </row>
    <row r="107" spans="1:10" x14ac:dyDescent="0.25">
      <c r="A107" s="216"/>
      <c r="B107" s="216"/>
      <c r="C107" s="113" t="s">
        <v>226</v>
      </c>
      <c r="D107" s="217"/>
      <c r="E107" s="219"/>
      <c r="F107" s="219"/>
      <c r="G107" s="219"/>
      <c r="H107" s="219"/>
      <c r="I107" s="219"/>
      <c r="J107" s="219"/>
    </row>
    <row r="108" spans="1:10" x14ac:dyDescent="0.25">
      <c r="A108" s="216"/>
      <c r="B108" s="216"/>
      <c r="C108" s="113" t="s">
        <v>226</v>
      </c>
      <c r="D108" s="217"/>
      <c r="E108" s="219"/>
      <c r="F108" s="219"/>
      <c r="G108" s="219"/>
      <c r="H108" s="219"/>
      <c r="I108" s="219"/>
      <c r="J108" s="219"/>
    </row>
    <row r="109" spans="1:10" x14ac:dyDescent="0.25">
      <c r="A109" s="216"/>
      <c r="B109" s="216"/>
      <c r="C109" s="113" t="s">
        <v>226</v>
      </c>
      <c r="D109" s="217"/>
      <c r="E109" s="219"/>
      <c r="F109" s="219"/>
      <c r="G109" s="219"/>
      <c r="H109" s="219"/>
      <c r="I109" s="219"/>
      <c r="J109" s="219"/>
    </row>
    <row r="110" spans="1:10" x14ac:dyDescent="0.25">
      <c r="A110" s="216"/>
      <c r="B110" s="216"/>
      <c r="C110" s="113" t="s">
        <v>226</v>
      </c>
      <c r="D110" s="216"/>
      <c r="E110" s="113" t="s">
        <v>226</v>
      </c>
      <c r="F110" s="217" t="s">
        <v>57</v>
      </c>
      <c r="G110" s="221" t="s">
        <v>287</v>
      </c>
      <c r="H110" s="112" t="s">
        <v>6</v>
      </c>
      <c r="I110" s="112">
        <v>63.65</v>
      </c>
      <c r="J110" s="112">
        <v>485</v>
      </c>
    </row>
    <row r="111" spans="1:10" x14ac:dyDescent="0.25">
      <c r="A111" s="216"/>
      <c r="B111" s="216"/>
      <c r="C111" s="113" t="s">
        <v>226</v>
      </c>
      <c r="D111" s="216"/>
      <c r="E111" s="113" t="s">
        <v>226</v>
      </c>
      <c r="F111" s="217"/>
      <c r="G111" s="222"/>
      <c r="H111" s="112" t="s">
        <v>7</v>
      </c>
      <c r="I111" s="112">
        <v>36.35</v>
      </c>
      <c r="J111" s="112">
        <v>277</v>
      </c>
    </row>
    <row r="112" spans="1:10" x14ac:dyDescent="0.25">
      <c r="A112" s="216"/>
      <c r="B112" s="216"/>
      <c r="C112" s="113" t="s">
        <v>226</v>
      </c>
      <c r="D112" s="216"/>
      <c r="E112" s="113" t="s">
        <v>226</v>
      </c>
      <c r="F112" s="217"/>
      <c r="G112" s="223"/>
      <c r="H112" s="223"/>
      <c r="I112" s="223"/>
      <c r="J112" s="223"/>
    </row>
    <row r="113" spans="1:10" x14ac:dyDescent="0.25">
      <c r="A113" s="216"/>
      <c r="B113" s="216"/>
      <c r="C113" s="113" t="s">
        <v>226</v>
      </c>
      <c r="D113" s="216"/>
      <c r="E113" s="113" t="s">
        <v>226</v>
      </c>
      <c r="F113" s="217"/>
      <c r="G113" s="219"/>
      <c r="H113" s="219"/>
      <c r="I113" s="219"/>
      <c r="J113" s="219"/>
    </row>
    <row r="114" spans="1:10" x14ac:dyDescent="0.25">
      <c r="A114" s="216"/>
      <c r="B114" s="216"/>
      <c r="C114" s="113" t="s">
        <v>226</v>
      </c>
      <c r="D114" s="216"/>
      <c r="E114" s="113" t="s">
        <v>226</v>
      </c>
      <c r="F114" s="217"/>
      <c r="G114" s="219"/>
      <c r="H114" s="219"/>
      <c r="I114" s="219"/>
      <c r="J114" s="219"/>
    </row>
    <row r="115" spans="1:10" x14ac:dyDescent="0.25">
      <c r="A115" s="216"/>
      <c r="B115" s="216"/>
      <c r="C115" s="113" t="s">
        <v>226</v>
      </c>
      <c r="D115" s="216"/>
      <c r="E115" s="113" t="s">
        <v>226</v>
      </c>
      <c r="F115" s="217"/>
      <c r="G115" s="224"/>
      <c r="H115" s="224"/>
      <c r="I115" s="224"/>
      <c r="J115" s="224"/>
    </row>
    <row r="116" spans="1:10" x14ac:dyDescent="0.25">
      <c r="A116" s="216"/>
      <c r="B116" s="216"/>
      <c r="C116" s="113" t="s">
        <v>226</v>
      </c>
      <c r="D116" s="216"/>
      <c r="E116" s="113" t="s">
        <v>226</v>
      </c>
      <c r="F116" s="217" t="s">
        <v>58</v>
      </c>
      <c r="G116" s="221" t="s">
        <v>291</v>
      </c>
      <c r="H116" s="112" t="s">
        <v>6</v>
      </c>
      <c r="I116" s="112">
        <v>70.209999999999994</v>
      </c>
      <c r="J116" s="112">
        <v>660</v>
      </c>
    </row>
    <row r="117" spans="1:10" x14ac:dyDescent="0.25">
      <c r="A117" s="216"/>
      <c r="B117" s="216"/>
      <c r="C117" s="113" t="s">
        <v>226</v>
      </c>
      <c r="D117" s="216"/>
      <c r="E117" s="113" t="s">
        <v>226</v>
      </c>
      <c r="F117" s="217"/>
      <c r="G117" s="222"/>
      <c r="H117" s="112" t="s">
        <v>7</v>
      </c>
      <c r="I117" s="118">
        <v>29.79</v>
      </c>
      <c r="J117" s="112">
        <v>280</v>
      </c>
    </row>
    <row r="118" spans="1:10" x14ac:dyDescent="0.25">
      <c r="A118" s="216"/>
      <c r="B118" s="216"/>
      <c r="C118" s="113" t="s">
        <v>226</v>
      </c>
      <c r="D118" s="216"/>
      <c r="E118" s="113" t="s">
        <v>226</v>
      </c>
      <c r="F118" s="217"/>
      <c r="G118" s="223"/>
      <c r="H118" s="223"/>
      <c r="I118" s="223"/>
      <c r="J118" s="223"/>
    </row>
    <row r="119" spans="1:10" x14ac:dyDescent="0.25">
      <c r="A119" s="216"/>
      <c r="B119" s="216"/>
      <c r="C119" s="113" t="s">
        <v>226</v>
      </c>
      <c r="D119" s="216"/>
      <c r="E119" s="113"/>
      <c r="F119" s="217"/>
      <c r="G119" s="219"/>
      <c r="H119" s="219"/>
      <c r="I119" s="219"/>
      <c r="J119" s="219"/>
    </row>
    <row r="120" spans="1:10" x14ac:dyDescent="0.25">
      <c r="A120" s="216"/>
      <c r="B120" s="216"/>
      <c r="C120" s="113" t="s">
        <v>226</v>
      </c>
      <c r="D120" s="216"/>
      <c r="E120" s="113"/>
      <c r="F120" s="217"/>
      <c r="G120" s="219"/>
      <c r="H120" s="219"/>
      <c r="I120" s="219"/>
      <c r="J120" s="219"/>
    </row>
    <row r="121" spans="1:10" x14ac:dyDescent="0.25">
      <c r="A121" s="216"/>
      <c r="B121" s="216"/>
      <c r="C121" s="113" t="s">
        <v>226</v>
      </c>
      <c r="D121" s="216"/>
      <c r="E121" s="113"/>
      <c r="F121" s="217"/>
      <c r="G121" s="219"/>
      <c r="H121" s="219"/>
      <c r="I121" s="219"/>
      <c r="J121" s="219"/>
    </row>
    <row r="122" spans="1:10" x14ac:dyDescent="0.25">
      <c r="A122" s="216"/>
      <c r="B122" s="216"/>
      <c r="C122" s="113" t="s">
        <v>226</v>
      </c>
      <c r="D122" s="216"/>
      <c r="E122" s="113"/>
      <c r="F122" s="218"/>
      <c r="G122" s="219"/>
      <c r="H122" s="219"/>
      <c r="I122" s="219"/>
      <c r="J122" s="219"/>
    </row>
    <row r="123" spans="1:10" x14ac:dyDescent="0.25">
      <c r="A123" s="216"/>
      <c r="B123" s="216"/>
      <c r="C123" s="113" t="s">
        <v>226</v>
      </c>
      <c r="D123" s="217" t="s">
        <v>396</v>
      </c>
      <c r="E123" s="221" t="s">
        <v>246</v>
      </c>
      <c r="F123" s="112" t="s">
        <v>6</v>
      </c>
      <c r="G123" s="112">
        <v>73.44</v>
      </c>
      <c r="H123" s="112">
        <v>1485</v>
      </c>
    </row>
    <row r="124" spans="1:10" x14ac:dyDescent="0.25">
      <c r="A124" s="216"/>
      <c r="B124" s="216"/>
      <c r="C124" s="113" t="s">
        <v>226</v>
      </c>
      <c r="D124" s="217"/>
      <c r="E124" s="222"/>
      <c r="F124" s="112" t="s">
        <v>7</v>
      </c>
      <c r="G124" s="118">
        <v>26.56</v>
      </c>
      <c r="H124" s="112">
        <v>537</v>
      </c>
    </row>
    <row r="125" spans="1:10" x14ac:dyDescent="0.25">
      <c r="A125" s="216"/>
      <c r="B125" s="216"/>
      <c r="C125" s="113" t="s">
        <v>226</v>
      </c>
      <c r="D125" s="217"/>
      <c r="E125" s="219"/>
      <c r="F125" s="219"/>
      <c r="G125" s="219"/>
      <c r="H125" s="219"/>
      <c r="I125" s="219"/>
      <c r="J125" s="219"/>
    </row>
  </sheetData>
  <mergeCells count="153">
    <mergeCell ref="A123:A125"/>
    <mergeCell ref="B123:B125"/>
    <mergeCell ref="D123:D125"/>
    <mergeCell ref="E123:E124"/>
    <mergeCell ref="E125:J125"/>
    <mergeCell ref="A116:A122"/>
    <mergeCell ref="B116:B122"/>
    <mergeCell ref="D116:D122"/>
    <mergeCell ref="F116:F122"/>
    <mergeCell ref="G116:G117"/>
    <mergeCell ref="G118:J118"/>
    <mergeCell ref="G119:J119"/>
    <mergeCell ref="G120:J120"/>
    <mergeCell ref="G121:J121"/>
    <mergeCell ref="G122:J122"/>
    <mergeCell ref="A110:A115"/>
    <mergeCell ref="B110:B115"/>
    <mergeCell ref="D110:D115"/>
    <mergeCell ref="F110:F115"/>
    <mergeCell ref="G110:G111"/>
    <mergeCell ref="G112:J112"/>
    <mergeCell ref="G113:J113"/>
    <mergeCell ref="G114:J114"/>
    <mergeCell ref="G115:J115"/>
    <mergeCell ref="B101:B103"/>
    <mergeCell ref="C101:C102"/>
    <mergeCell ref="C103:J103"/>
    <mergeCell ref="A104:A109"/>
    <mergeCell ref="B104:B109"/>
    <mergeCell ref="D104:D109"/>
    <mergeCell ref="E104:E105"/>
    <mergeCell ref="E106:J106"/>
    <mergeCell ref="E107:J107"/>
    <mergeCell ref="E108:J108"/>
    <mergeCell ref="E109:J109"/>
    <mergeCell ref="B94:B100"/>
    <mergeCell ref="D94:D100"/>
    <mergeCell ref="E94:E95"/>
    <mergeCell ref="E96:J96"/>
    <mergeCell ref="E97:J97"/>
    <mergeCell ref="E98:J98"/>
    <mergeCell ref="E99:J99"/>
    <mergeCell ref="E100:J100"/>
    <mergeCell ref="B88:B93"/>
    <mergeCell ref="D88:D93"/>
    <mergeCell ref="E88:E89"/>
    <mergeCell ref="E90:J90"/>
    <mergeCell ref="E91:J91"/>
    <mergeCell ref="E92:J92"/>
    <mergeCell ref="E93:J93"/>
    <mergeCell ref="B82:B87"/>
    <mergeCell ref="C82:C83"/>
    <mergeCell ref="C84:J84"/>
    <mergeCell ref="C85:J85"/>
    <mergeCell ref="C86:J86"/>
    <mergeCell ref="C87:J87"/>
    <mergeCell ref="B75:B81"/>
    <mergeCell ref="C75:C81"/>
    <mergeCell ref="D75:D81"/>
    <mergeCell ref="F75:F81"/>
    <mergeCell ref="G75:G76"/>
    <mergeCell ref="G77:J77"/>
    <mergeCell ref="G78:J78"/>
    <mergeCell ref="G79:J79"/>
    <mergeCell ref="G80:J80"/>
    <mergeCell ref="G81:J81"/>
    <mergeCell ref="B69:B74"/>
    <mergeCell ref="C69:C74"/>
    <mergeCell ref="D69:D74"/>
    <mergeCell ref="F69:F74"/>
    <mergeCell ref="G69:G70"/>
    <mergeCell ref="G71:J71"/>
    <mergeCell ref="G72:J72"/>
    <mergeCell ref="G73:J73"/>
    <mergeCell ref="G74:J74"/>
    <mergeCell ref="B62:B68"/>
    <mergeCell ref="D62:D68"/>
    <mergeCell ref="E62:E63"/>
    <mergeCell ref="E64:J64"/>
    <mergeCell ref="E65:J65"/>
    <mergeCell ref="E66:J66"/>
    <mergeCell ref="E67:J67"/>
    <mergeCell ref="E68:J68"/>
    <mergeCell ref="B55:B61"/>
    <mergeCell ref="D55:D61"/>
    <mergeCell ref="F55:F61"/>
    <mergeCell ref="G55:G56"/>
    <mergeCell ref="G57:J57"/>
    <mergeCell ref="G58:J58"/>
    <mergeCell ref="G59:J59"/>
    <mergeCell ref="G60:J60"/>
    <mergeCell ref="G61:J61"/>
    <mergeCell ref="B49:B54"/>
    <mergeCell ref="D49:D54"/>
    <mergeCell ref="F49:F54"/>
    <mergeCell ref="G49:G50"/>
    <mergeCell ref="G51:J51"/>
    <mergeCell ref="G52:J52"/>
    <mergeCell ref="G53:J53"/>
    <mergeCell ref="G54:J54"/>
    <mergeCell ref="B43:B48"/>
    <mergeCell ref="D43:D48"/>
    <mergeCell ref="E43:E44"/>
    <mergeCell ref="E45:J45"/>
    <mergeCell ref="E46:J46"/>
    <mergeCell ref="E47:J47"/>
    <mergeCell ref="E48:J48"/>
    <mergeCell ref="B37:B42"/>
    <mergeCell ref="C37:C38"/>
    <mergeCell ref="C39:J39"/>
    <mergeCell ref="C40:J40"/>
    <mergeCell ref="C41:J41"/>
    <mergeCell ref="C42:J42"/>
    <mergeCell ref="B30:B36"/>
    <mergeCell ref="D30:D36"/>
    <mergeCell ref="E30:E31"/>
    <mergeCell ref="E32:J32"/>
    <mergeCell ref="E33:J33"/>
    <mergeCell ref="E34:J34"/>
    <mergeCell ref="E35:J35"/>
    <mergeCell ref="E36:J36"/>
    <mergeCell ref="B23:B29"/>
    <mergeCell ref="D23:D29"/>
    <mergeCell ref="F23:F29"/>
    <mergeCell ref="G23:G24"/>
    <mergeCell ref="G25:J25"/>
    <mergeCell ref="G26:J26"/>
    <mergeCell ref="G27:J27"/>
    <mergeCell ref="G28:J28"/>
    <mergeCell ref="G29:J29"/>
    <mergeCell ref="A2:A3"/>
    <mergeCell ref="A4:J4"/>
    <mergeCell ref="B5:B10"/>
    <mergeCell ref="C5:C6"/>
    <mergeCell ref="C7:J7"/>
    <mergeCell ref="C8:J8"/>
    <mergeCell ref="C9:J9"/>
    <mergeCell ref="C10:J10"/>
    <mergeCell ref="B17:B22"/>
    <mergeCell ref="D17:D22"/>
    <mergeCell ref="F17:F22"/>
    <mergeCell ref="G17:G18"/>
    <mergeCell ref="G19:J19"/>
    <mergeCell ref="G20:J20"/>
    <mergeCell ref="G21:J21"/>
    <mergeCell ref="G22:J22"/>
    <mergeCell ref="B11:B16"/>
    <mergeCell ref="D11:D16"/>
    <mergeCell ref="E11:E12"/>
    <mergeCell ref="E13:J13"/>
    <mergeCell ref="E14:J14"/>
    <mergeCell ref="E15:J15"/>
    <mergeCell ref="E16:J1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451"/>
  <sheetViews>
    <sheetView workbookViewId="0">
      <selection activeCell="G135" sqref="G135"/>
    </sheetView>
  </sheetViews>
  <sheetFormatPr defaultRowHeight="15" x14ac:dyDescent="0.25"/>
  <sheetData>
    <row r="3" spans="1:9" x14ac:dyDescent="0.25">
      <c r="A3" s="221" t="s">
        <v>225</v>
      </c>
      <c r="B3" s="131" t="s">
        <v>324</v>
      </c>
      <c r="C3" s="132">
        <v>992.798</v>
      </c>
    </row>
    <row r="4" spans="1:9" x14ac:dyDescent="0.25">
      <c r="A4" s="226"/>
      <c r="B4" s="131" t="s">
        <v>325</v>
      </c>
      <c r="C4" s="131">
        <v>3439.2022000000002</v>
      </c>
    </row>
    <row r="5" spans="1:9" x14ac:dyDescent="0.25">
      <c r="A5" s="226"/>
      <c r="B5" s="131" t="s">
        <v>326</v>
      </c>
      <c r="C5" s="131">
        <v>17177</v>
      </c>
    </row>
    <row r="6" spans="1:9" x14ac:dyDescent="0.25">
      <c r="A6" s="226"/>
      <c r="B6" s="131" t="s">
        <v>327</v>
      </c>
      <c r="C6" s="131">
        <v>100</v>
      </c>
    </row>
    <row r="7" spans="1:9" ht="30" x14ac:dyDescent="0.25">
      <c r="A7" s="222"/>
      <c r="B7" s="131" t="s">
        <v>328</v>
      </c>
      <c r="C7" s="131">
        <v>992.798</v>
      </c>
    </row>
    <row r="8" spans="1:9" x14ac:dyDescent="0.25">
      <c r="A8" s="219" t="s">
        <v>329</v>
      </c>
      <c r="B8" s="219"/>
      <c r="C8" s="219"/>
      <c r="D8" s="219"/>
      <c r="E8" s="219"/>
      <c r="F8" s="219"/>
      <c r="G8" s="219"/>
      <c r="H8" s="219"/>
      <c r="I8" s="219"/>
    </row>
    <row r="9" spans="1:9" x14ac:dyDescent="0.25">
      <c r="A9" s="113" t="s">
        <v>226</v>
      </c>
      <c r="B9" s="217" t="s">
        <v>227</v>
      </c>
      <c r="C9" s="221" t="s">
        <v>228</v>
      </c>
      <c r="D9" s="131" t="s">
        <v>324</v>
      </c>
      <c r="E9" s="133">
        <v>189.40219999999999</v>
      </c>
    </row>
    <row r="10" spans="1:9" x14ac:dyDescent="0.25">
      <c r="A10" s="113" t="s">
        <v>226</v>
      </c>
      <c r="B10" s="218"/>
      <c r="C10" s="226"/>
      <c r="D10" s="131" t="s">
        <v>325</v>
      </c>
      <c r="E10" s="131">
        <v>1242.7547999999999</v>
      </c>
    </row>
    <row r="11" spans="1:9" x14ac:dyDescent="0.25">
      <c r="A11" s="113" t="s">
        <v>226</v>
      </c>
      <c r="B11" s="217"/>
      <c r="C11" s="226"/>
      <c r="D11" s="131" t="s">
        <v>326</v>
      </c>
      <c r="E11" s="131">
        <v>5788</v>
      </c>
    </row>
    <row r="12" spans="1:9" x14ac:dyDescent="0.25">
      <c r="A12" s="113" t="s">
        <v>226</v>
      </c>
      <c r="B12" s="217"/>
      <c r="C12" s="226"/>
      <c r="D12" s="131" t="s">
        <v>327</v>
      </c>
      <c r="E12" s="131">
        <v>33.700000000000003</v>
      </c>
    </row>
    <row r="13" spans="1:9" ht="30" x14ac:dyDescent="0.25">
      <c r="A13" s="113" t="s">
        <v>226</v>
      </c>
      <c r="B13" s="217"/>
      <c r="C13" s="222"/>
      <c r="D13" s="131" t="s">
        <v>328</v>
      </c>
      <c r="E13" s="131">
        <v>189.40219999999999</v>
      </c>
    </row>
    <row r="14" spans="1:9" x14ac:dyDescent="0.25">
      <c r="A14" s="113" t="s">
        <v>226</v>
      </c>
      <c r="B14" s="217"/>
      <c r="C14" s="219" t="s">
        <v>330</v>
      </c>
      <c r="D14" s="219"/>
      <c r="E14" s="219"/>
      <c r="F14" s="219"/>
      <c r="G14" s="219"/>
      <c r="H14" s="219"/>
      <c r="I14" s="219"/>
    </row>
    <row r="15" spans="1:9" x14ac:dyDescent="0.25">
      <c r="A15" s="113" t="s">
        <v>226</v>
      </c>
      <c r="B15" s="217"/>
      <c r="C15" s="219"/>
      <c r="D15" s="219"/>
      <c r="E15" s="219"/>
      <c r="F15" s="219"/>
      <c r="G15" s="219"/>
      <c r="H15" s="219"/>
      <c r="I15" s="219"/>
    </row>
    <row r="16" spans="1:9" x14ac:dyDescent="0.25">
      <c r="A16" s="113" t="s">
        <v>226</v>
      </c>
      <c r="B16" s="217"/>
      <c r="C16" s="219"/>
      <c r="D16" s="219"/>
      <c r="E16" s="219"/>
      <c r="F16" s="219"/>
      <c r="G16" s="219"/>
      <c r="H16" s="219"/>
      <c r="I16" s="219"/>
    </row>
    <row r="17" spans="1:9" x14ac:dyDescent="0.25">
      <c r="A17" s="113" t="s">
        <v>226</v>
      </c>
      <c r="B17" s="217"/>
      <c r="C17" s="219"/>
      <c r="D17" s="219"/>
      <c r="E17" s="219"/>
      <c r="F17" s="219"/>
      <c r="G17" s="219"/>
      <c r="H17" s="219"/>
      <c r="I17" s="219"/>
    </row>
    <row r="18" spans="1:9" x14ac:dyDescent="0.25">
      <c r="A18" s="113" t="s">
        <v>226</v>
      </c>
      <c r="B18" s="216"/>
      <c r="C18" s="113" t="s">
        <v>226</v>
      </c>
      <c r="D18" s="217" t="s">
        <v>331</v>
      </c>
      <c r="E18" s="221" t="s">
        <v>234</v>
      </c>
      <c r="F18" s="131" t="s">
        <v>324</v>
      </c>
      <c r="G18" s="133">
        <v>135.61680000000001</v>
      </c>
    </row>
    <row r="19" spans="1:9" x14ac:dyDescent="0.25">
      <c r="A19" s="113" t="s">
        <v>226</v>
      </c>
      <c r="B19" s="216"/>
      <c r="C19" s="113" t="s">
        <v>226</v>
      </c>
      <c r="D19" s="218"/>
      <c r="E19" s="226"/>
      <c r="F19" s="131" t="s">
        <v>325</v>
      </c>
      <c r="G19" s="131">
        <v>773.49069999999995</v>
      </c>
    </row>
    <row r="20" spans="1:9" x14ac:dyDescent="0.25">
      <c r="A20" s="113" t="s">
        <v>226</v>
      </c>
      <c r="B20" s="216"/>
      <c r="C20" s="113" t="s">
        <v>226</v>
      </c>
      <c r="D20" s="217"/>
      <c r="E20" s="226"/>
      <c r="F20" s="131" t="s">
        <v>326</v>
      </c>
      <c r="G20" s="131">
        <v>5563</v>
      </c>
    </row>
    <row r="21" spans="1:9" x14ac:dyDescent="0.25">
      <c r="A21" s="113" t="s">
        <v>226</v>
      </c>
      <c r="B21" s="216"/>
      <c r="C21" s="113" t="s">
        <v>226</v>
      </c>
      <c r="D21" s="217"/>
      <c r="E21" s="226"/>
      <c r="F21" s="131" t="s">
        <v>327</v>
      </c>
      <c r="G21" s="131">
        <v>32.39</v>
      </c>
    </row>
    <row r="22" spans="1:9" ht="30" x14ac:dyDescent="0.25">
      <c r="A22" s="113" t="s">
        <v>226</v>
      </c>
      <c r="B22" s="216"/>
      <c r="C22" s="113" t="s">
        <v>226</v>
      </c>
      <c r="D22" s="217"/>
      <c r="E22" s="222"/>
      <c r="F22" s="131" t="s">
        <v>328</v>
      </c>
      <c r="G22" s="131">
        <v>135.61680000000001</v>
      </c>
    </row>
    <row r="23" spans="1:9" x14ac:dyDescent="0.25">
      <c r="A23" s="113" t="s">
        <v>226</v>
      </c>
      <c r="B23" s="216"/>
      <c r="C23" s="113" t="s">
        <v>226</v>
      </c>
      <c r="D23" s="217"/>
      <c r="E23" s="219" t="s">
        <v>332</v>
      </c>
      <c r="F23" s="219"/>
      <c r="G23" s="219"/>
      <c r="H23" s="219"/>
      <c r="I23" s="219"/>
    </row>
    <row r="24" spans="1:9" x14ac:dyDescent="0.25">
      <c r="A24" s="113" t="s">
        <v>226</v>
      </c>
      <c r="B24" s="216"/>
      <c r="C24" s="113" t="s">
        <v>226</v>
      </c>
      <c r="D24" s="217"/>
      <c r="E24" s="219"/>
      <c r="F24" s="219"/>
      <c r="G24" s="219"/>
      <c r="H24" s="219"/>
      <c r="I24" s="219"/>
    </row>
    <row r="25" spans="1:9" x14ac:dyDescent="0.25">
      <c r="A25" s="113" t="s">
        <v>226</v>
      </c>
      <c r="B25" s="216"/>
      <c r="C25" s="113" t="s">
        <v>226</v>
      </c>
      <c r="D25" s="217"/>
      <c r="E25" s="219"/>
      <c r="F25" s="219"/>
      <c r="G25" s="219"/>
      <c r="H25" s="219"/>
      <c r="I25" s="219"/>
    </row>
    <row r="26" spans="1:9" x14ac:dyDescent="0.25">
      <c r="A26" s="113" t="s">
        <v>226</v>
      </c>
      <c r="B26" s="216"/>
      <c r="C26" s="113" t="s">
        <v>226</v>
      </c>
      <c r="D26" s="217"/>
      <c r="E26" s="219"/>
      <c r="F26" s="219"/>
      <c r="G26" s="219"/>
      <c r="H26" s="219"/>
      <c r="I26" s="219"/>
    </row>
    <row r="27" spans="1:9" x14ac:dyDescent="0.25">
      <c r="A27" s="113" t="s">
        <v>226</v>
      </c>
      <c r="B27" s="216"/>
      <c r="C27" s="113" t="s">
        <v>226</v>
      </c>
      <c r="D27" s="216"/>
      <c r="E27" s="113" t="s">
        <v>226</v>
      </c>
      <c r="F27" s="217" t="s">
        <v>6</v>
      </c>
      <c r="G27" s="221" t="s">
        <v>245</v>
      </c>
      <c r="H27" s="131" t="s">
        <v>324</v>
      </c>
      <c r="I27" s="133">
        <v>105.0484</v>
      </c>
    </row>
    <row r="28" spans="1:9" x14ac:dyDescent="0.25">
      <c r="A28" s="113" t="s">
        <v>226</v>
      </c>
      <c r="B28" s="216"/>
      <c r="C28" s="113" t="s">
        <v>226</v>
      </c>
      <c r="D28" s="216"/>
      <c r="E28" s="113" t="s">
        <v>226</v>
      </c>
      <c r="F28" s="218"/>
      <c r="G28" s="226"/>
      <c r="H28" s="131" t="s">
        <v>325</v>
      </c>
      <c r="I28" s="131">
        <v>663.34619999999995</v>
      </c>
    </row>
    <row r="29" spans="1:9" x14ac:dyDescent="0.25">
      <c r="A29" s="113" t="s">
        <v>226</v>
      </c>
      <c r="B29" s="216"/>
      <c r="C29" s="113" t="s">
        <v>226</v>
      </c>
      <c r="D29" s="216"/>
      <c r="E29" s="113" t="s">
        <v>226</v>
      </c>
      <c r="F29" s="217"/>
      <c r="G29" s="226"/>
      <c r="H29" s="131" t="s">
        <v>326</v>
      </c>
      <c r="I29" s="131">
        <v>5368</v>
      </c>
    </row>
    <row r="30" spans="1:9" x14ac:dyDescent="0.25">
      <c r="A30" s="113" t="s">
        <v>226</v>
      </c>
      <c r="B30" s="216"/>
      <c r="C30" s="113" t="s">
        <v>226</v>
      </c>
      <c r="D30" s="216"/>
      <c r="E30" s="113" t="s">
        <v>226</v>
      </c>
      <c r="F30" s="217"/>
      <c r="G30" s="226"/>
      <c r="H30" s="131" t="s">
        <v>327</v>
      </c>
      <c r="I30" s="131">
        <v>31.25</v>
      </c>
    </row>
    <row r="31" spans="1:9" ht="30" x14ac:dyDescent="0.25">
      <c r="A31" s="113" t="s">
        <v>226</v>
      </c>
      <c r="B31" s="216"/>
      <c r="C31" s="113" t="s">
        <v>226</v>
      </c>
      <c r="D31" s="216"/>
      <c r="E31" s="113" t="s">
        <v>226</v>
      </c>
      <c r="F31" s="217"/>
      <c r="G31" s="222"/>
      <c r="H31" s="131" t="s">
        <v>328</v>
      </c>
      <c r="I31" s="131">
        <v>105.0484</v>
      </c>
    </row>
    <row r="32" spans="1:9" x14ac:dyDescent="0.25">
      <c r="A32" s="113" t="s">
        <v>226</v>
      </c>
      <c r="B32" s="216"/>
      <c r="C32" s="113" t="s">
        <v>226</v>
      </c>
      <c r="D32" s="216"/>
      <c r="E32" s="113" t="s">
        <v>226</v>
      </c>
      <c r="F32" s="217"/>
      <c r="G32" s="223"/>
      <c r="H32" s="223"/>
      <c r="I32" s="223"/>
    </row>
    <row r="33" spans="1:9" x14ac:dyDescent="0.25">
      <c r="A33" s="113" t="s">
        <v>226</v>
      </c>
      <c r="B33" s="216"/>
      <c r="C33" s="113" t="s">
        <v>226</v>
      </c>
      <c r="D33" s="216"/>
      <c r="E33" s="113" t="s">
        <v>226</v>
      </c>
      <c r="F33" s="217"/>
      <c r="G33" s="219"/>
      <c r="H33" s="219"/>
      <c r="I33" s="219"/>
    </row>
    <row r="34" spans="1:9" x14ac:dyDescent="0.25">
      <c r="A34" s="113" t="s">
        <v>226</v>
      </c>
      <c r="B34" s="216"/>
      <c r="C34" s="113" t="s">
        <v>226</v>
      </c>
      <c r="D34" s="216"/>
      <c r="E34" s="113" t="s">
        <v>226</v>
      </c>
      <c r="F34" s="217"/>
      <c r="G34" s="219"/>
      <c r="H34" s="219"/>
      <c r="I34" s="219"/>
    </row>
    <row r="35" spans="1:9" x14ac:dyDescent="0.25">
      <c r="A35" s="113" t="s">
        <v>226</v>
      </c>
      <c r="B35" s="216"/>
      <c r="C35" s="113" t="s">
        <v>226</v>
      </c>
      <c r="D35" s="216"/>
      <c r="E35" s="113" t="s">
        <v>226</v>
      </c>
      <c r="F35" s="217"/>
      <c r="G35" s="224"/>
      <c r="H35" s="224"/>
      <c r="I35" s="224"/>
    </row>
    <row r="36" spans="1:9" x14ac:dyDescent="0.25">
      <c r="A36" s="113" t="s">
        <v>226</v>
      </c>
      <c r="B36" s="216"/>
      <c r="C36" s="113" t="s">
        <v>226</v>
      </c>
      <c r="D36" s="216"/>
      <c r="E36" s="113" t="s">
        <v>226</v>
      </c>
      <c r="F36" s="217" t="s">
        <v>7</v>
      </c>
      <c r="G36" s="221" t="s">
        <v>248</v>
      </c>
      <c r="H36" s="131" t="s">
        <v>324</v>
      </c>
      <c r="I36" s="131">
        <v>977.10770000000002</v>
      </c>
    </row>
    <row r="37" spans="1:9" x14ac:dyDescent="0.25">
      <c r="A37" s="113" t="s">
        <v>226</v>
      </c>
      <c r="B37" s="216"/>
      <c r="C37" s="113" t="s">
        <v>226</v>
      </c>
      <c r="D37" s="216"/>
      <c r="E37" s="113" t="s">
        <v>226</v>
      </c>
      <c r="F37" s="218"/>
      <c r="G37" s="226"/>
      <c r="H37" s="131" t="s">
        <v>325</v>
      </c>
      <c r="I37" s="131">
        <v>2059.6122</v>
      </c>
    </row>
    <row r="38" spans="1:9" x14ac:dyDescent="0.25">
      <c r="A38" s="113" t="s">
        <v>226</v>
      </c>
      <c r="B38" s="216"/>
      <c r="C38" s="113" t="s">
        <v>226</v>
      </c>
      <c r="D38" s="216"/>
      <c r="E38" s="113" t="s">
        <v>226</v>
      </c>
      <c r="F38" s="217"/>
      <c r="G38" s="226"/>
      <c r="H38" s="131" t="s">
        <v>326</v>
      </c>
      <c r="I38" s="131">
        <v>195</v>
      </c>
    </row>
    <row r="39" spans="1:9" x14ac:dyDescent="0.25">
      <c r="A39" s="113" t="s">
        <v>226</v>
      </c>
      <c r="B39" s="216"/>
      <c r="C39" s="113" t="s">
        <v>226</v>
      </c>
      <c r="D39" s="216"/>
      <c r="E39" s="113" t="s">
        <v>226</v>
      </c>
      <c r="F39" s="217"/>
      <c r="G39" s="226"/>
      <c r="H39" s="131" t="s">
        <v>327</v>
      </c>
      <c r="I39" s="131">
        <v>1.1399999999999999</v>
      </c>
    </row>
    <row r="40" spans="1:9" ht="30" x14ac:dyDescent="0.25">
      <c r="A40" s="113" t="s">
        <v>226</v>
      </c>
      <c r="B40" s="216"/>
      <c r="C40" s="113" t="s">
        <v>226</v>
      </c>
      <c r="D40" s="216"/>
      <c r="E40" s="113" t="s">
        <v>226</v>
      </c>
      <c r="F40" s="217"/>
      <c r="G40" s="222"/>
      <c r="H40" s="131" t="s">
        <v>328</v>
      </c>
      <c r="I40" s="131">
        <v>977.10770000000002</v>
      </c>
    </row>
    <row r="41" spans="1:9" x14ac:dyDescent="0.25">
      <c r="A41" s="113" t="s">
        <v>226</v>
      </c>
      <c r="B41" s="216"/>
      <c r="C41" s="113" t="s">
        <v>226</v>
      </c>
      <c r="D41" s="216"/>
      <c r="E41" s="113"/>
      <c r="F41" s="217"/>
      <c r="G41" s="223"/>
      <c r="H41" s="223"/>
      <c r="I41" s="223"/>
    </row>
    <row r="42" spans="1:9" x14ac:dyDescent="0.25">
      <c r="A42" s="113" t="s">
        <v>226</v>
      </c>
      <c r="B42" s="216"/>
      <c r="C42" s="113" t="s">
        <v>226</v>
      </c>
      <c r="D42" s="216"/>
      <c r="E42" s="113"/>
      <c r="F42" s="217"/>
      <c r="G42" s="219"/>
      <c r="H42" s="219"/>
      <c r="I42" s="219"/>
    </row>
    <row r="43" spans="1:9" x14ac:dyDescent="0.25">
      <c r="A43" s="113" t="s">
        <v>226</v>
      </c>
      <c r="B43" s="216"/>
      <c r="C43" s="113" t="s">
        <v>226</v>
      </c>
      <c r="D43" s="216"/>
      <c r="E43" s="113"/>
      <c r="F43" s="217"/>
      <c r="G43" s="219"/>
      <c r="H43" s="219"/>
      <c r="I43" s="219"/>
    </row>
    <row r="44" spans="1:9" x14ac:dyDescent="0.25">
      <c r="A44" s="113" t="s">
        <v>226</v>
      </c>
      <c r="B44" s="216"/>
      <c r="C44" s="113" t="s">
        <v>226</v>
      </c>
      <c r="D44" s="216"/>
      <c r="E44" s="113"/>
      <c r="F44" s="218"/>
      <c r="G44" s="219"/>
      <c r="H44" s="219"/>
      <c r="I44" s="219"/>
    </row>
    <row r="45" spans="1:9" x14ac:dyDescent="0.25">
      <c r="A45" s="113" t="s">
        <v>226</v>
      </c>
      <c r="B45" s="216"/>
      <c r="C45" s="113" t="s">
        <v>226</v>
      </c>
      <c r="D45" s="217" t="s">
        <v>33</v>
      </c>
      <c r="E45" s="221" t="s">
        <v>238</v>
      </c>
      <c r="F45" s="131" t="s">
        <v>324</v>
      </c>
      <c r="G45" s="134">
        <v>3464.3780000000002</v>
      </c>
    </row>
    <row r="46" spans="1:9" x14ac:dyDescent="0.25">
      <c r="A46" s="113" t="s">
        <v>226</v>
      </c>
      <c r="B46" s="216"/>
      <c r="C46" s="113" t="s">
        <v>226</v>
      </c>
      <c r="D46" s="218"/>
      <c r="E46" s="226"/>
      <c r="F46" s="131" t="s">
        <v>325</v>
      </c>
      <c r="G46" s="131">
        <v>7347.0477000000001</v>
      </c>
    </row>
    <row r="47" spans="1:9" x14ac:dyDescent="0.25">
      <c r="A47" s="113" t="s">
        <v>226</v>
      </c>
      <c r="B47" s="216"/>
      <c r="C47" s="113" t="s">
        <v>226</v>
      </c>
      <c r="D47" s="217"/>
      <c r="E47" s="226"/>
      <c r="F47" s="131" t="s">
        <v>326</v>
      </c>
      <c r="G47" s="131">
        <v>82</v>
      </c>
    </row>
    <row r="48" spans="1:9" x14ac:dyDescent="0.25">
      <c r="A48" s="113" t="s">
        <v>226</v>
      </c>
      <c r="B48" s="216"/>
      <c r="C48" s="113" t="s">
        <v>226</v>
      </c>
      <c r="D48" s="217"/>
      <c r="E48" s="226"/>
      <c r="F48" s="131" t="s">
        <v>327</v>
      </c>
      <c r="G48" s="131">
        <v>0.48</v>
      </c>
    </row>
    <row r="49" spans="1:9" ht="30" x14ac:dyDescent="0.25">
      <c r="A49" s="113" t="s">
        <v>226</v>
      </c>
      <c r="B49" s="216"/>
      <c r="C49" s="113" t="s">
        <v>226</v>
      </c>
      <c r="D49" s="217"/>
      <c r="E49" s="222"/>
      <c r="F49" s="131" t="s">
        <v>328</v>
      </c>
      <c r="G49" s="131">
        <v>3464.3780000000002</v>
      </c>
    </row>
    <row r="50" spans="1:9" x14ac:dyDescent="0.25">
      <c r="A50" s="113" t="s">
        <v>226</v>
      </c>
      <c r="B50" s="216"/>
      <c r="C50" s="113" t="s">
        <v>226</v>
      </c>
      <c r="D50" s="217"/>
      <c r="E50" s="219"/>
      <c r="F50" s="219"/>
      <c r="G50" s="219"/>
      <c r="H50" s="219"/>
      <c r="I50" s="219"/>
    </row>
    <row r="51" spans="1:9" x14ac:dyDescent="0.25">
      <c r="A51" s="113" t="s">
        <v>226</v>
      </c>
      <c r="B51" s="216"/>
      <c r="C51" s="113" t="s">
        <v>226</v>
      </c>
      <c r="D51" s="217"/>
      <c r="E51" s="219"/>
      <c r="F51" s="219"/>
      <c r="G51" s="219"/>
      <c r="H51" s="219"/>
      <c r="I51" s="219"/>
    </row>
    <row r="52" spans="1:9" x14ac:dyDescent="0.25">
      <c r="A52" s="113" t="s">
        <v>226</v>
      </c>
      <c r="B52" s="216"/>
      <c r="C52" s="113" t="s">
        <v>226</v>
      </c>
      <c r="D52" s="217"/>
      <c r="E52" s="219"/>
      <c r="F52" s="219"/>
      <c r="G52" s="219"/>
      <c r="H52" s="219"/>
      <c r="I52" s="219"/>
    </row>
    <row r="53" spans="1:9" x14ac:dyDescent="0.25">
      <c r="A53" s="113" t="s">
        <v>226</v>
      </c>
      <c r="B53" s="216"/>
      <c r="C53" s="113" t="s">
        <v>226</v>
      </c>
      <c r="D53" s="217"/>
      <c r="E53" s="219"/>
      <c r="F53" s="219"/>
      <c r="G53" s="219"/>
      <c r="H53" s="219"/>
      <c r="I53" s="219"/>
    </row>
    <row r="54" spans="1:9" x14ac:dyDescent="0.25">
      <c r="A54" s="113" t="s">
        <v>226</v>
      </c>
      <c r="B54" s="216"/>
      <c r="C54" s="113" t="s">
        <v>226</v>
      </c>
      <c r="D54" s="217" t="s">
        <v>333</v>
      </c>
      <c r="E54" s="221" t="s">
        <v>246</v>
      </c>
      <c r="F54" s="131" t="s">
        <v>324</v>
      </c>
      <c r="G54" s="131">
        <v>403.81119999999999</v>
      </c>
    </row>
    <row r="55" spans="1:9" x14ac:dyDescent="0.25">
      <c r="A55" s="113" t="s">
        <v>226</v>
      </c>
      <c r="B55" s="216"/>
      <c r="C55" s="113" t="s">
        <v>226</v>
      </c>
      <c r="D55" s="218"/>
      <c r="E55" s="226"/>
      <c r="F55" s="131" t="s">
        <v>325</v>
      </c>
      <c r="G55" s="131">
        <v>1537.1703</v>
      </c>
    </row>
    <row r="56" spans="1:9" x14ac:dyDescent="0.25">
      <c r="A56" s="113" t="s">
        <v>226</v>
      </c>
      <c r="B56" s="216"/>
      <c r="C56" s="113" t="s">
        <v>226</v>
      </c>
      <c r="D56" s="217"/>
      <c r="E56" s="226"/>
      <c r="F56" s="131" t="s">
        <v>326</v>
      </c>
      <c r="G56" s="131">
        <v>143</v>
      </c>
    </row>
    <row r="57" spans="1:9" x14ac:dyDescent="0.25">
      <c r="A57" s="113" t="s">
        <v>226</v>
      </c>
      <c r="B57" s="216"/>
      <c r="C57" s="113" t="s">
        <v>226</v>
      </c>
      <c r="D57" s="217"/>
      <c r="E57" s="226"/>
      <c r="F57" s="131" t="s">
        <v>327</v>
      </c>
      <c r="G57" s="131">
        <v>0.83</v>
      </c>
    </row>
    <row r="58" spans="1:9" ht="30" x14ac:dyDescent="0.25">
      <c r="A58" s="113" t="s">
        <v>226</v>
      </c>
      <c r="B58" s="216"/>
      <c r="C58" s="113" t="s">
        <v>226</v>
      </c>
      <c r="D58" s="217"/>
      <c r="E58" s="222"/>
      <c r="F58" s="131" t="s">
        <v>328</v>
      </c>
      <c r="G58" s="131">
        <v>403.81119999999999</v>
      </c>
    </row>
    <row r="59" spans="1:9" x14ac:dyDescent="0.25">
      <c r="A59" s="113" t="s">
        <v>226</v>
      </c>
      <c r="B59" s="216"/>
      <c r="C59" s="113"/>
      <c r="D59" s="217"/>
      <c r="E59" s="219"/>
      <c r="F59" s="219"/>
      <c r="G59" s="219"/>
      <c r="H59" s="219"/>
      <c r="I59" s="219"/>
    </row>
    <row r="60" spans="1:9" x14ac:dyDescent="0.25">
      <c r="A60" s="113" t="s">
        <v>226</v>
      </c>
      <c r="B60" s="216"/>
      <c r="C60" s="113"/>
      <c r="D60" s="217"/>
      <c r="E60" s="219"/>
      <c r="F60" s="219"/>
      <c r="G60" s="219"/>
      <c r="H60" s="219"/>
      <c r="I60" s="219"/>
    </row>
    <row r="61" spans="1:9" x14ac:dyDescent="0.25">
      <c r="A61" s="113" t="s">
        <v>226</v>
      </c>
      <c r="B61" s="216"/>
      <c r="C61" s="113"/>
      <c r="D61" s="217"/>
      <c r="E61" s="219"/>
      <c r="F61" s="219"/>
      <c r="G61" s="219"/>
      <c r="H61" s="219"/>
      <c r="I61" s="219"/>
    </row>
    <row r="62" spans="1:9" x14ac:dyDescent="0.25">
      <c r="A62" s="113" t="s">
        <v>226</v>
      </c>
      <c r="B62" s="216"/>
      <c r="C62" s="113"/>
      <c r="D62" s="218"/>
      <c r="E62" s="219"/>
      <c r="F62" s="219"/>
      <c r="G62" s="219"/>
      <c r="H62" s="219"/>
      <c r="I62" s="219"/>
    </row>
    <row r="63" spans="1:9" x14ac:dyDescent="0.25">
      <c r="A63" s="113" t="s">
        <v>226</v>
      </c>
      <c r="B63" s="217" t="s">
        <v>235</v>
      </c>
      <c r="C63" s="221" t="s">
        <v>236</v>
      </c>
      <c r="D63" s="131" t="s">
        <v>324</v>
      </c>
      <c r="E63" s="133">
        <v>327.4821</v>
      </c>
    </row>
    <row r="64" spans="1:9" x14ac:dyDescent="0.25">
      <c r="A64" s="113" t="s">
        <v>226</v>
      </c>
      <c r="B64" s="218"/>
      <c r="C64" s="226"/>
      <c r="D64" s="131" t="s">
        <v>325</v>
      </c>
      <c r="E64" s="131">
        <v>1136.9073000000001</v>
      </c>
    </row>
    <row r="65" spans="1:9" x14ac:dyDescent="0.25">
      <c r="A65" s="113" t="s">
        <v>226</v>
      </c>
      <c r="B65" s="217"/>
      <c r="C65" s="226"/>
      <c r="D65" s="131" t="s">
        <v>326</v>
      </c>
      <c r="E65" s="131">
        <v>3808</v>
      </c>
    </row>
    <row r="66" spans="1:9" x14ac:dyDescent="0.25">
      <c r="A66" s="113" t="s">
        <v>226</v>
      </c>
      <c r="B66" s="217"/>
      <c r="C66" s="226"/>
      <c r="D66" s="131" t="s">
        <v>327</v>
      </c>
      <c r="E66" s="131">
        <v>22.17</v>
      </c>
    </row>
    <row r="67" spans="1:9" ht="30" x14ac:dyDescent="0.25">
      <c r="A67" s="113" t="s">
        <v>226</v>
      </c>
      <c r="B67" s="217"/>
      <c r="C67" s="222"/>
      <c r="D67" s="131" t="s">
        <v>328</v>
      </c>
      <c r="E67" s="131">
        <v>327.4821</v>
      </c>
    </row>
    <row r="68" spans="1:9" x14ac:dyDescent="0.25">
      <c r="A68" s="113" t="s">
        <v>226</v>
      </c>
      <c r="B68" s="217"/>
      <c r="C68" s="219" t="s">
        <v>334</v>
      </c>
      <c r="D68" s="219"/>
      <c r="E68" s="219"/>
      <c r="F68" s="219"/>
      <c r="G68" s="219"/>
      <c r="H68" s="219"/>
      <c r="I68" s="219"/>
    </row>
    <row r="69" spans="1:9" x14ac:dyDescent="0.25">
      <c r="A69" s="113" t="s">
        <v>226</v>
      </c>
      <c r="B69" s="217"/>
      <c r="C69" s="219"/>
      <c r="D69" s="219"/>
      <c r="E69" s="219"/>
      <c r="F69" s="219"/>
      <c r="G69" s="219"/>
      <c r="H69" s="219"/>
      <c r="I69" s="219"/>
    </row>
    <row r="70" spans="1:9" x14ac:dyDescent="0.25">
      <c r="A70" s="113" t="s">
        <v>226</v>
      </c>
      <c r="B70" s="217"/>
      <c r="C70" s="219"/>
      <c r="D70" s="219"/>
      <c r="E70" s="219"/>
      <c r="F70" s="219"/>
      <c r="G70" s="219"/>
      <c r="H70" s="219"/>
      <c r="I70" s="219"/>
    </row>
    <row r="71" spans="1:9" x14ac:dyDescent="0.25">
      <c r="A71" s="113" t="s">
        <v>226</v>
      </c>
      <c r="B71" s="217"/>
      <c r="C71" s="219"/>
      <c r="D71" s="219"/>
      <c r="E71" s="219"/>
      <c r="F71" s="219"/>
      <c r="G71" s="219"/>
      <c r="H71" s="219"/>
      <c r="I71" s="219"/>
    </row>
    <row r="72" spans="1:9" x14ac:dyDescent="0.25">
      <c r="A72" s="113" t="s">
        <v>226</v>
      </c>
      <c r="B72" s="216"/>
      <c r="C72" s="113" t="s">
        <v>226</v>
      </c>
      <c r="D72" s="217" t="s">
        <v>6</v>
      </c>
      <c r="E72" s="221" t="s">
        <v>253</v>
      </c>
      <c r="F72" s="131" t="s">
        <v>324</v>
      </c>
      <c r="G72" s="133">
        <v>239.4074</v>
      </c>
    </row>
    <row r="73" spans="1:9" x14ac:dyDescent="0.25">
      <c r="A73" s="113" t="s">
        <v>226</v>
      </c>
      <c r="B73" s="216"/>
      <c r="C73" s="113" t="s">
        <v>226</v>
      </c>
      <c r="D73" s="218"/>
      <c r="E73" s="226"/>
      <c r="F73" s="131" t="s">
        <v>325</v>
      </c>
      <c r="G73" s="131">
        <v>922.02030000000002</v>
      </c>
    </row>
    <row r="74" spans="1:9" x14ac:dyDescent="0.25">
      <c r="A74" s="113" t="s">
        <v>226</v>
      </c>
      <c r="B74" s="216"/>
      <c r="C74" s="113" t="s">
        <v>226</v>
      </c>
      <c r="D74" s="217"/>
      <c r="E74" s="226"/>
      <c r="F74" s="131" t="s">
        <v>326</v>
      </c>
      <c r="G74" s="131">
        <v>3564</v>
      </c>
    </row>
    <row r="75" spans="1:9" x14ac:dyDescent="0.25">
      <c r="A75" s="113" t="s">
        <v>226</v>
      </c>
      <c r="B75" s="216"/>
      <c r="C75" s="113" t="s">
        <v>226</v>
      </c>
      <c r="D75" s="217"/>
      <c r="E75" s="226"/>
      <c r="F75" s="131" t="s">
        <v>327</v>
      </c>
      <c r="G75" s="131">
        <v>20.75</v>
      </c>
    </row>
    <row r="76" spans="1:9" ht="30" x14ac:dyDescent="0.25">
      <c r="A76" s="113" t="s">
        <v>226</v>
      </c>
      <c r="B76" s="216"/>
      <c r="C76" s="113" t="s">
        <v>226</v>
      </c>
      <c r="D76" s="217"/>
      <c r="E76" s="222"/>
      <c r="F76" s="131" t="s">
        <v>328</v>
      </c>
      <c r="G76" s="131">
        <v>239.4074</v>
      </c>
    </row>
    <row r="77" spans="1:9" x14ac:dyDescent="0.25">
      <c r="A77" s="113" t="s">
        <v>226</v>
      </c>
      <c r="B77" s="216"/>
      <c r="C77" s="113" t="s">
        <v>226</v>
      </c>
      <c r="D77" s="217"/>
      <c r="E77" s="219" t="s">
        <v>335</v>
      </c>
      <c r="F77" s="219"/>
      <c r="G77" s="219"/>
      <c r="H77" s="219"/>
      <c r="I77" s="219"/>
    </row>
    <row r="78" spans="1:9" x14ac:dyDescent="0.25">
      <c r="A78" s="113" t="s">
        <v>226</v>
      </c>
      <c r="B78" s="216"/>
      <c r="C78" s="113" t="s">
        <v>226</v>
      </c>
      <c r="D78" s="217"/>
      <c r="E78" s="219"/>
      <c r="F78" s="219"/>
      <c r="G78" s="219"/>
      <c r="H78" s="219"/>
      <c r="I78" s="219"/>
    </row>
    <row r="79" spans="1:9" x14ac:dyDescent="0.25">
      <c r="A79" s="113" t="s">
        <v>226</v>
      </c>
      <c r="B79" s="216"/>
      <c r="C79" s="113" t="s">
        <v>226</v>
      </c>
      <c r="D79" s="217"/>
      <c r="E79" s="219"/>
      <c r="F79" s="219"/>
      <c r="G79" s="219"/>
      <c r="H79" s="219"/>
      <c r="I79" s="219"/>
    </row>
    <row r="80" spans="1:9" x14ac:dyDescent="0.25">
      <c r="A80" s="113" t="s">
        <v>226</v>
      </c>
      <c r="B80" s="216"/>
      <c r="C80" s="113" t="s">
        <v>226</v>
      </c>
      <c r="D80" s="217"/>
      <c r="E80" s="219"/>
      <c r="F80" s="219"/>
      <c r="G80" s="219"/>
      <c r="H80" s="219"/>
      <c r="I80" s="219"/>
    </row>
    <row r="81" spans="1:9" x14ac:dyDescent="0.25">
      <c r="A81" s="113" t="s">
        <v>226</v>
      </c>
      <c r="B81" s="216"/>
      <c r="C81" s="113" t="s">
        <v>226</v>
      </c>
      <c r="D81" s="216"/>
      <c r="E81" s="113" t="s">
        <v>226</v>
      </c>
      <c r="F81" s="217" t="s">
        <v>331</v>
      </c>
      <c r="G81" s="221" t="s">
        <v>249</v>
      </c>
      <c r="H81" s="131" t="s">
        <v>324</v>
      </c>
      <c r="I81" s="133">
        <v>207.17830000000001</v>
      </c>
    </row>
    <row r="82" spans="1:9" x14ac:dyDescent="0.25">
      <c r="A82" s="113" t="s">
        <v>226</v>
      </c>
      <c r="B82" s="216"/>
      <c r="C82" s="113" t="s">
        <v>226</v>
      </c>
      <c r="D82" s="216"/>
      <c r="E82" s="113" t="s">
        <v>226</v>
      </c>
      <c r="F82" s="218"/>
      <c r="G82" s="226"/>
      <c r="H82" s="131" t="s">
        <v>325</v>
      </c>
      <c r="I82" s="131">
        <v>786.94889999999998</v>
      </c>
    </row>
    <row r="83" spans="1:9" x14ac:dyDescent="0.25">
      <c r="A83" s="113" t="s">
        <v>226</v>
      </c>
      <c r="B83" s="216"/>
      <c r="C83" s="113" t="s">
        <v>226</v>
      </c>
      <c r="D83" s="216"/>
      <c r="E83" s="113" t="s">
        <v>226</v>
      </c>
      <c r="F83" s="217"/>
      <c r="G83" s="226"/>
      <c r="H83" s="131" t="s">
        <v>326</v>
      </c>
      <c r="I83" s="131">
        <v>3410</v>
      </c>
    </row>
    <row r="84" spans="1:9" x14ac:dyDescent="0.25">
      <c r="A84" s="113" t="s">
        <v>226</v>
      </c>
      <c r="B84" s="216"/>
      <c r="C84" s="113" t="s">
        <v>226</v>
      </c>
      <c r="D84" s="216"/>
      <c r="E84" s="113" t="s">
        <v>226</v>
      </c>
      <c r="F84" s="217"/>
      <c r="G84" s="226"/>
      <c r="H84" s="131" t="s">
        <v>327</v>
      </c>
      <c r="I84" s="131">
        <v>19.850000000000001</v>
      </c>
    </row>
    <row r="85" spans="1:9" ht="30" x14ac:dyDescent="0.25">
      <c r="A85" s="113" t="s">
        <v>226</v>
      </c>
      <c r="B85" s="216"/>
      <c r="C85" s="113" t="s">
        <v>226</v>
      </c>
      <c r="D85" s="216"/>
      <c r="E85" s="113" t="s">
        <v>226</v>
      </c>
      <c r="F85" s="217"/>
      <c r="G85" s="222"/>
      <c r="H85" s="131" t="s">
        <v>328</v>
      </c>
      <c r="I85" s="131">
        <v>207.17830000000001</v>
      </c>
    </row>
    <row r="86" spans="1:9" x14ac:dyDescent="0.25">
      <c r="A86" s="113" t="s">
        <v>226</v>
      </c>
      <c r="B86" s="216"/>
      <c r="C86" s="113" t="s">
        <v>226</v>
      </c>
      <c r="D86" s="216"/>
      <c r="E86" s="113" t="s">
        <v>226</v>
      </c>
      <c r="F86" s="217"/>
      <c r="G86" s="223"/>
      <c r="H86" s="223"/>
      <c r="I86" s="223"/>
    </row>
    <row r="87" spans="1:9" x14ac:dyDescent="0.25">
      <c r="A87" s="113" t="s">
        <v>226</v>
      </c>
      <c r="B87" s="216"/>
      <c r="C87" s="113" t="s">
        <v>226</v>
      </c>
      <c r="D87" s="216"/>
      <c r="E87" s="113" t="s">
        <v>226</v>
      </c>
      <c r="F87" s="217"/>
      <c r="G87" s="219"/>
      <c r="H87" s="219"/>
      <c r="I87" s="219"/>
    </row>
    <row r="88" spans="1:9" x14ac:dyDescent="0.25">
      <c r="A88" s="113" t="s">
        <v>226</v>
      </c>
      <c r="B88" s="216"/>
      <c r="C88" s="113" t="s">
        <v>226</v>
      </c>
      <c r="D88" s="216"/>
      <c r="E88" s="113" t="s">
        <v>226</v>
      </c>
      <c r="F88" s="217"/>
      <c r="G88" s="219"/>
      <c r="H88" s="219"/>
      <c r="I88" s="219"/>
    </row>
    <row r="89" spans="1:9" x14ac:dyDescent="0.25">
      <c r="A89" s="113" t="s">
        <v>226</v>
      </c>
      <c r="B89" s="216"/>
      <c r="C89" s="113" t="s">
        <v>226</v>
      </c>
      <c r="D89" s="216"/>
      <c r="E89" s="113" t="s">
        <v>226</v>
      </c>
      <c r="F89" s="217"/>
      <c r="G89" s="224"/>
      <c r="H89" s="224"/>
      <c r="I89" s="224"/>
    </row>
    <row r="90" spans="1:9" x14ac:dyDescent="0.25">
      <c r="A90" s="113" t="s">
        <v>226</v>
      </c>
      <c r="B90" s="216"/>
      <c r="C90" s="113" t="s">
        <v>226</v>
      </c>
      <c r="D90" s="216"/>
      <c r="E90" s="113" t="s">
        <v>226</v>
      </c>
      <c r="F90" s="217" t="s">
        <v>336</v>
      </c>
      <c r="G90" s="221" t="s">
        <v>255</v>
      </c>
      <c r="H90" s="131" t="s">
        <v>324</v>
      </c>
      <c r="I90" s="131">
        <v>953.05190000000005</v>
      </c>
    </row>
    <row r="91" spans="1:9" x14ac:dyDescent="0.25">
      <c r="A91" s="113" t="s">
        <v>226</v>
      </c>
      <c r="B91" s="216"/>
      <c r="C91" s="113" t="s">
        <v>226</v>
      </c>
      <c r="D91" s="216"/>
      <c r="E91" s="113" t="s">
        <v>226</v>
      </c>
      <c r="F91" s="218"/>
      <c r="G91" s="226"/>
      <c r="H91" s="131" t="s">
        <v>325</v>
      </c>
      <c r="I91" s="131">
        <v>2337.3294000000001</v>
      </c>
    </row>
    <row r="92" spans="1:9" x14ac:dyDescent="0.25">
      <c r="A92" s="113" t="s">
        <v>226</v>
      </c>
      <c r="B92" s="216"/>
      <c r="C92" s="113" t="s">
        <v>226</v>
      </c>
      <c r="D92" s="216"/>
      <c r="E92" s="113" t="s">
        <v>226</v>
      </c>
      <c r="F92" s="217"/>
      <c r="G92" s="226"/>
      <c r="H92" s="131" t="s">
        <v>326</v>
      </c>
      <c r="I92" s="131">
        <v>154</v>
      </c>
    </row>
    <row r="93" spans="1:9" x14ac:dyDescent="0.25">
      <c r="A93" s="113" t="s">
        <v>226</v>
      </c>
      <c r="B93" s="216"/>
      <c r="C93" s="113" t="s">
        <v>226</v>
      </c>
      <c r="D93" s="216"/>
      <c r="E93" s="113" t="s">
        <v>226</v>
      </c>
      <c r="F93" s="217"/>
      <c r="G93" s="226"/>
      <c r="H93" s="131" t="s">
        <v>327</v>
      </c>
      <c r="I93" s="131">
        <v>0.9</v>
      </c>
    </row>
    <row r="94" spans="1:9" ht="30" x14ac:dyDescent="0.25">
      <c r="A94" s="113" t="s">
        <v>226</v>
      </c>
      <c r="B94" s="216"/>
      <c r="C94" s="113" t="s">
        <v>226</v>
      </c>
      <c r="D94" s="216"/>
      <c r="E94" s="113" t="s">
        <v>226</v>
      </c>
      <c r="F94" s="217"/>
      <c r="G94" s="222"/>
      <c r="H94" s="131" t="s">
        <v>328</v>
      </c>
      <c r="I94" s="131">
        <v>953.05190000000005</v>
      </c>
    </row>
    <row r="95" spans="1:9" x14ac:dyDescent="0.25">
      <c r="A95" s="113" t="s">
        <v>226</v>
      </c>
      <c r="B95" s="216"/>
      <c r="C95" s="113" t="s">
        <v>226</v>
      </c>
      <c r="D95" s="216"/>
      <c r="E95" s="113"/>
      <c r="F95" s="217"/>
      <c r="G95" s="223"/>
      <c r="H95" s="223"/>
      <c r="I95" s="223"/>
    </row>
    <row r="96" spans="1:9" x14ac:dyDescent="0.25">
      <c r="A96" s="113" t="s">
        <v>226</v>
      </c>
      <c r="B96" s="216"/>
      <c r="C96" s="113" t="s">
        <v>226</v>
      </c>
      <c r="D96" s="216"/>
      <c r="E96" s="113"/>
      <c r="F96" s="217"/>
      <c r="G96" s="219"/>
      <c r="H96" s="219"/>
      <c r="I96" s="219"/>
    </row>
    <row r="97" spans="1:9" x14ac:dyDescent="0.25">
      <c r="A97" s="113" t="s">
        <v>226</v>
      </c>
      <c r="B97" s="216"/>
      <c r="C97" s="113" t="s">
        <v>226</v>
      </c>
      <c r="D97" s="216"/>
      <c r="E97" s="113"/>
      <c r="F97" s="217"/>
      <c r="G97" s="219"/>
      <c r="H97" s="219"/>
      <c r="I97" s="219"/>
    </row>
    <row r="98" spans="1:9" x14ac:dyDescent="0.25">
      <c r="A98" s="113" t="s">
        <v>226</v>
      </c>
      <c r="B98" s="216"/>
      <c r="C98" s="113" t="s">
        <v>226</v>
      </c>
      <c r="D98" s="216"/>
      <c r="E98" s="113"/>
      <c r="F98" s="218"/>
      <c r="G98" s="219"/>
      <c r="H98" s="219"/>
      <c r="I98" s="219"/>
    </row>
    <row r="99" spans="1:9" x14ac:dyDescent="0.25">
      <c r="A99" s="113" t="s">
        <v>226</v>
      </c>
      <c r="B99" s="216"/>
      <c r="C99" s="113" t="s">
        <v>226</v>
      </c>
      <c r="D99" s="217" t="s">
        <v>7</v>
      </c>
      <c r="E99" s="221" t="s">
        <v>262</v>
      </c>
      <c r="F99" s="131" t="s">
        <v>324</v>
      </c>
      <c r="G99" s="134">
        <v>1613.9508000000001</v>
      </c>
    </row>
    <row r="100" spans="1:9" x14ac:dyDescent="0.25">
      <c r="A100" s="113" t="s">
        <v>226</v>
      </c>
      <c r="B100" s="216"/>
      <c r="C100" s="113" t="s">
        <v>226</v>
      </c>
      <c r="D100" s="218"/>
      <c r="E100" s="226"/>
      <c r="F100" s="131" t="s">
        <v>325</v>
      </c>
      <c r="G100" s="131">
        <v>2451.4369999999999</v>
      </c>
    </row>
    <row r="101" spans="1:9" x14ac:dyDescent="0.25">
      <c r="A101" s="113" t="s">
        <v>226</v>
      </c>
      <c r="B101" s="216"/>
      <c r="C101" s="113" t="s">
        <v>226</v>
      </c>
      <c r="D101" s="217"/>
      <c r="E101" s="226"/>
      <c r="F101" s="131" t="s">
        <v>326</v>
      </c>
      <c r="G101" s="131">
        <v>244</v>
      </c>
    </row>
    <row r="102" spans="1:9" x14ac:dyDescent="0.25">
      <c r="A102" s="113" t="s">
        <v>226</v>
      </c>
      <c r="B102" s="216"/>
      <c r="C102" s="113" t="s">
        <v>226</v>
      </c>
      <c r="D102" s="217"/>
      <c r="E102" s="226"/>
      <c r="F102" s="131" t="s">
        <v>327</v>
      </c>
      <c r="G102" s="131">
        <v>1.42</v>
      </c>
    </row>
    <row r="103" spans="1:9" ht="30" x14ac:dyDescent="0.25">
      <c r="A103" s="113" t="s">
        <v>226</v>
      </c>
      <c r="B103" s="216"/>
      <c r="C103" s="113" t="s">
        <v>226</v>
      </c>
      <c r="D103" s="217"/>
      <c r="E103" s="222"/>
      <c r="F103" s="131" t="s">
        <v>328</v>
      </c>
      <c r="G103" s="131">
        <v>1613.9508000000001</v>
      </c>
    </row>
    <row r="104" spans="1:9" x14ac:dyDescent="0.25">
      <c r="A104" s="113" t="s">
        <v>226</v>
      </c>
      <c r="B104" s="216"/>
      <c r="C104" s="113"/>
      <c r="D104" s="217"/>
      <c r="E104" s="219" t="s">
        <v>337</v>
      </c>
      <c r="F104" s="219"/>
      <c r="G104" s="219"/>
      <c r="H104" s="219"/>
      <c r="I104" s="219"/>
    </row>
    <row r="105" spans="1:9" x14ac:dyDescent="0.25">
      <c r="A105" s="113" t="s">
        <v>226</v>
      </c>
      <c r="B105" s="216"/>
      <c r="C105" s="113"/>
      <c r="D105" s="217"/>
      <c r="E105" s="219"/>
      <c r="F105" s="219"/>
      <c r="G105" s="219"/>
      <c r="H105" s="219"/>
      <c r="I105" s="219"/>
    </row>
    <row r="106" spans="1:9" x14ac:dyDescent="0.25">
      <c r="A106" s="113" t="s">
        <v>226</v>
      </c>
      <c r="B106" s="216"/>
      <c r="C106" s="113"/>
      <c r="D106" s="217"/>
      <c r="E106" s="219"/>
      <c r="F106" s="219"/>
      <c r="G106" s="219"/>
      <c r="H106" s="219"/>
      <c r="I106" s="219"/>
    </row>
    <row r="107" spans="1:9" x14ac:dyDescent="0.25">
      <c r="A107" s="113" t="s">
        <v>226</v>
      </c>
      <c r="B107" s="216"/>
      <c r="C107" s="113"/>
      <c r="D107" s="217"/>
      <c r="E107" s="219"/>
      <c r="F107" s="219"/>
      <c r="G107" s="219"/>
      <c r="H107" s="219"/>
      <c r="I107" s="219"/>
    </row>
    <row r="108" spans="1:9" x14ac:dyDescent="0.25">
      <c r="A108" s="113" t="s">
        <v>226</v>
      </c>
      <c r="B108" s="216"/>
      <c r="C108" s="216"/>
      <c r="D108" s="216"/>
      <c r="E108" s="113" t="s">
        <v>226</v>
      </c>
      <c r="F108" s="217" t="s">
        <v>6</v>
      </c>
      <c r="G108" s="221" t="s">
        <v>257</v>
      </c>
      <c r="H108" s="131" t="s">
        <v>324</v>
      </c>
      <c r="I108" s="134">
        <v>1807.5934</v>
      </c>
    </row>
    <row r="109" spans="1:9" x14ac:dyDescent="0.25">
      <c r="A109" s="113" t="s">
        <v>226</v>
      </c>
      <c r="B109" s="216"/>
      <c r="C109" s="216"/>
      <c r="D109" s="216"/>
      <c r="E109" s="113" t="s">
        <v>226</v>
      </c>
      <c r="F109" s="218"/>
      <c r="G109" s="226"/>
      <c r="H109" s="131" t="s">
        <v>325</v>
      </c>
      <c r="I109" s="131">
        <v>2692.8780999999999</v>
      </c>
    </row>
    <row r="110" spans="1:9" x14ac:dyDescent="0.25">
      <c r="A110" s="113" t="s">
        <v>226</v>
      </c>
      <c r="B110" s="216"/>
      <c r="C110" s="216"/>
      <c r="D110" s="216"/>
      <c r="E110" s="113" t="s">
        <v>226</v>
      </c>
      <c r="F110" s="217"/>
      <c r="G110" s="226"/>
      <c r="H110" s="131" t="s">
        <v>326</v>
      </c>
      <c r="I110" s="131">
        <v>182</v>
      </c>
    </row>
    <row r="111" spans="1:9" x14ac:dyDescent="0.25">
      <c r="A111" s="113" t="s">
        <v>226</v>
      </c>
      <c r="B111" s="216"/>
      <c r="C111" s="216"/>
      <c r="D111" s="216"/>
      <c r="E111" s="113" t="s">
        <v>226</v>
      </c>
      <c r="F111" s="217"/>
      <c r="G111" s="226"/>
      <c r="H111" s="131" t="s">
        <v>327</v>
      </c>
      <c r="I111" s="131">
        <v>1.06</v>
      </c>
    </row>
    <row r="112" spans="1:9" ht="30" x14ac:dyDescent="0.25">
      <c r="A112" s="113" t="s">
        <v>226</v>
      </c>
      <c r="B112" s="216"/>
      <c r="C112" s="216"/>
      <c r="D112" s="216"/>
      <c r="E112" s="113" t="s">
        <v>226</v>
      </c>
      <c r="F112" s="217"/>
      <c r="G112" s="222"/>
      <c r="H112" s="131" t="s">
        <v>328</v>
      </c>
      <c r="I112" s="131">
        <v>1807.5934</v>
      </c>
    </row>
    <row r="113" spans="1:9" x14ac:dyDescent="0.25">
      <c r="A113" s="113" t="s">
        <v>226</v>
      </c>
      <c r="B113" s="216"/>
      <c r="C113" s="216"/>
      <c r="D113" s="216"/>
      <c r="E113" s="113" t="s">
        <v>226</v>
      </c>
      <c r="F113" s="217"/>
      <c r="G113" s="223"/>
      <c r="H113" s="223"/>
      <c r="I113" s="223"/>
    </row>
    <row r="114" spans="1:9" x14ac:dyDescent="0.25">
      <c r="A114" s="113" t="s">
        <v>226</v>
      </c>
      <c r="B114" s="216"/>
      <c r="C114" s="216"/>
      <c r="D114" s="216"/>
      <c r="E114" s="113" t="s">
        <v>226</v>
      </c>
      <c r="F114" s="217"/>
      <c r="G114" s="219"/>
      <c r="H114" s="219"/>
      <c r="I114" s="219"/>
    </row>
    <row r="115" spans="1:9" x14ac:dyDescent="0.25">
      <c r="A115" s="113" t="s">
        <v>226</v>
      </c>
      <c r="B115" s="216"/>
      <c r="C115" s="216"/>
      <c r="D115" s="216"/>
      <c r="E115" s="113" t="s">
        <v>226</v>
      </c>
      <c r="F115" s="217"/>
      <c r="G115" s="219"/>
      <c r="H115" s="219"/>
      <c r="I115" s="219"/>
    </row>
    <row r="116" spans="1:9" x14ac:dyDescent="0.25">
      <c r="A116" s="113" t="s">
        <v>226</v>
      </c>
      <c r="B116" s="216"/>
      <c r="C116" s="216"/>
      <c r="D116" s="216"/>
      <c r="E116" s="113" t="s">
        <v>226</v>
      </c>
      <c r="F116" s="217"/>
      <c r="G116" s="224"/>
      <c r="H116" s="224"/>
      <c r="I116" s="224"/>
    </row>
    <row r="117" spans="1:9" x14ac:dyDescent="0.25">
      <c r="A117" s="113" t="s">
        <v>226</v>
      </c>
      <c r="B117" s="216"/>
      <c r="C117" s="216"/>
      <c r="D117" s="216"/>
      <c r="E117" s="113" t="s">
        <v>226</v>
      </c>
      <c r="F117" s="217" t="s">
        <v>7</v>
      </c>
      <c r="G117" s="221" t="s">
        <v>259</v>
      </c>
      <c r="H117" s="131" t="s">
        <v>324</v>
      </c>
      <c r="I117" s="131">
        <v>1045.5161000000001</v>
      </c>
    </row>
    <row r="118" spans="1:9" x14ac:dyDescent="0.25">
      <c r="A118" s="113" t="s">
        <v>226</v>
      </c>
      <c r="B118" s="216"/>
      <c r="C118" s="216"/>
      <c r="D118" s="216"/>
      <c r="E118" s="113" t="s">
        <v>226</v>
      </c>
      <c r="F118" s="218"/>
      <c r="G118" s="226"/>
      <c r="H118" s="131" t="s">
        <v>325</v>
      </c>
      <c r="I118" s="131">
        <v>1407.9572000000001</v>
      </c>
    </row>
    <row r="119" spans="1:9" x14ac:dyDescent="0.25">
      <c r="A119" s="113" t="s">
        <v>226</v>
      </c>
      <c r="B119" s="216"/>
      <c r="C119" s="216"/>
      <c r="D119" s="216"/>
      <c r="E119" s="113" t="s">
        <v>226</v>
      </c>
      <c r="F119" s="217"/>
      <c r="G119" s="226"/>
      <c r="H119" s="131" t="s">
        <v>326</v>
      </c>
      <c r="I119" s="131">
        <v>62</v>
      </c>
    </row>
    <row r="120" spans="1:9" x14ac:dyDescent="0.25">
      <c r="A120" s="113" t="s">
        <v>226</v>
      </c>
      <c r="B120" s="216"/>
      <c r="C120" s="216"/>
      <c r="D120" s="216"/>
      <c r="E120" s="113" t="s">
        <v>226</v>
      </c>
      <c r="F120" s="217"/>
      <c r="G120" s="226"/>
      <c r="H120" s="131" t="s">
        <v>327</v>
      </c>
      <c r="I120" s="131">
        <v>0.36</v>
      </c>
    </row>
    <row r="121" spans="1:9" ht="30" x14ac:dyDescent="0.25">
      <c r="A121" s="113" t="s">
        <v>226</v>
      </c>
      <c r="B121" s="216"/>
      <c r="C121" s="216"/>
      <c r="D121" s="216"/>
      <c r="E121" s="113" t="s">
        <v>226</v>
      </c>
      <c r="F121" s="217"/>
      <c r="G121" s="222"/>
      <c r="H121" s="131" t="s">
        <v>328</v>
      </c>
      <c r="I121" s="131">
        <v>1045.5161000000001</v>
      </c>
    </row>
    <row r="122" spans="1:9" x14ac:dyDescent="0.25">
      <c r="A122" s="113" t="s">
        <v>226</v>
      </c>
      <c r="B122" s="216"/>
      <c r="C122" s="216"/>
      <c r="D122" s="216"/>
      <c r="E122" s="113"/>
      <c r="F122" s="217"/>
      <c r="G122" s="223"/>
      <c r="H122" s="223"/>
      <c r="I122" s="223"/>
    </row>
    <row r="123" spans="1:9" x14ac:dyDescent="0.25">
      <c r="A123" s="113" t="s">
        <v>226</v>
      </c>
      <c r="B123" s="216"/>
      <c r="C123" s="216"/>
      <c r="D123" s="216"/>
      <c r="E123" s="113"/>
      <c r="F123" s="217"/>
      <c r="G123" s="219"/>
      <c r="H123" s="219"/>
      <c r="I123" s="219"/>
    </row>
    <row r="124" spans="1:9" x14ac:dyDescent="0.25">
      <c r="A124" s="113" t="s">
        <v>226</v>
      </c>
      <c r="B124" s="216"/>
      <c r="C124" s="216"/>
      <c r="D124" s="216"/>
      <c r="E124" s="113"/>
      <c r="F124" s="217"/>
      <c r="G124" s="219"/>
      <c r="H124" s="219"/>
      <c r="I124" s="219"/>
    </row>
    <row r="125" spans="1:9" x14ac:dyDescent="0.25">
      <c r="A125" s="113" t="s">
        <v>226</v>
      </c>
      <c r="B125" s="216"/>
      <c r="C125" s="225"/>
      <c r="D125" s="225"/>
      <c r="E125" s="113"/>
      <c r="F125" s="217"/>
      <c r="G125" s="219"/>
      <c r="H125" s="219"/>
      <c r="I125" s="219"/>
    </row>
    <row r="126" spans="1:9" x14ac:dyDescent="0.25">
      <c r="A126" s="113" t="s">
        <v>226</v>
      </c>
      <c r="B126" s="217" t="s">
        <v>250</v>
      </c>
      <c r="C126" s="221" t="s">
        <v>251</v>
      </c>
      <c r="D126" s="131" t="s">
        <v>324</v>
      </c>
      <c r="E126" s="131">
        <v>770.05290000000002</v>
      </c>
    </row>
    <row r="127" spans="1:9" x14ac:dyDescent="0.25">
      <c r="A127" s="113" t="s">
        <v>226</v>
      </c>
      <c r="B127" s="218"/>
      <c r="C127" s="226"/>
      <c r="D127" s="131" t="s">
        <v>325</v>
      </c>
      <c r="E127" s="131">
        <v>2650.5237000000002</v>
      </c>
    </row>
    <row r="128" spans="1:9" x14ac:dyDescent="0.25">
      <c r="A128" s="113" t="s">
        <v>226</v>
      </c>
      <c r="B128" s="217"/>
      <c r="C128" s="226"/>
      <c r="D128" s="131" t="s">
        <v>326</v>
      </c>
      <c r="E128" s="131">
        <v>2853</v>
      </c>
    </row>
    <row r="129" spans="1:9" x14ac:dyDescent="0.25">
      <c r="A129" s="113" t="s">
        <v>226</v>
      </c>
      <c r="B129" s="217"/>
      <c r="C129" s="226"/>
      <c r="D129" s="131" t="s">
        <v>327</v>
      </c>
      <c r="E129" s="131">
        <v>16.61</v>
      </c>
    </row>
    <row r="130" spans="1:9" ht="30" x14ac:dyDescent="0.25">
      <c r="A130" s="113" t="s">
        <v>226</v>
      </c>
      <c r="B130" s="217"/>
      <c r="C130" s="222"/>
      <c r="D130" s="131" t="s">
        <v>328</v>
      </c>
      <c r="E130" s="131">
        <v>770.05290000000002</v>
      </c>
    </row>
    <row r="131" spans="1:9" x14ac:dyDescent="0.25">
      <c r="A131" s="113" t="s">
        <v>226</v>
      </c>
      <c r="B131" s="217"/>
      <c r="C131" s="219" t="s">
        <v>338</v>
      </c>
      <c r="D131" s="219"/>
      <c r="E131" s="219"/>
      <c r="F131" s="219"/>
      <c r="G131" s="219"/>
      <c r="H131" s="219"/>
      <c r="I131" s="219"/>
    </row>
    <row r="132" spans="1:9" x14ac:dyDescent="0.25">
      <c r="A132" s="113" t="s">
        <v>226</v>
      </c>
      <c r="B132" s="217"/>
      <c r="C132" s="219"/>
      <c r="D132" s="219"/>
      <c r="E132" s="219"/>
      <c r="F132" s="219"/>
      <c r="G132" s="219"/>
      <c r="H132" s="219"/>
      <c r="I132" s="219"/>
    </row>
    <row r="133" spans="1:9" x14ac:dyDescent="0.25">
      <c r="A133" s="113" t="s">
        <v>226</v>
      </c>
      <c r="B133" s="217"/>
      <c r="C133" s="219"/>
      <c r="D133" s="219"/>
      <c r="E133" s="219"/>
      <c r="F133" s="219"/>
      <c r="G133" s="219"/>
      <c r="H133" s="219"/>
      <c r="I133" s="219"/>
    </row>
    <row r="134" spans="1:9" x14ac:dyDescent="0.25">
      <c r="A134" s="113" t="s">
        <v>226</v>
      </c>
      <c r="B134" s="217"/>
      <c r="C134" s="219"/>
      <c r="D134" s="219"/>
      <c r="E134" s="219"/>
      <c r="F134" s="219"/>
      <c r="G134" s="219"/>
      <c r="H134" s="219"/>
      <c r="I134" s="219"/>
    </row>
    <row r="135" spans="1:9" x14ac:dyDescent="0.25">
      <c r="A135" s="113" t="s">
        <v>226</v>
      </c>
      <c r="B135" s="216"/>
      <c r="C135" s="113" t="s">
        <v>226</v>
      </c>
      <c r="D135" s="217" t="s">
        <v>6</v>
      </c>
      <c r="E135" s="221" t="s">
        <v>266</v>
      </c>
      <c r="F135" s="131" t="s">
        <v>324</v>
      </c>
      <c r="G135" s="133">
        <v>557.1848</v>
      </c>
    </row>
    <row r="136" spans="1:9" x14ac:dyDescent="0.25">
      <c r="A136" s="113" t="s">
        <v>226</v>
      </c>
      <c r="B136" s="216"/>
      <c r="C136" s="113" t="s">
        <v>226</v>
      </c>
      <c r="D136" s="218"/>
      <c r="E136" s="226"/>
      <c r="F136" s="131" t="s">
        <v>325</v>
      </c>
      <c r="G136" s="131">
        <v>2245.5518000000002</v>
      </c>
    </row>
    <row r="137" spans="1:9" x14ac:dyDescent="0.25">
      <c r="A137" s="113" t="s">
        <v>226</v>
      </c>
      <c r="B137" s="216"/>
      <c r="C137" s="113" t="s">
        <v>226</v>
      </c>
      <c r="D137" s="217"/>
      <c r="E137" s="226"/>
      <c r="F137" s="131" t="s">
        <v>326</v>
      </c>
      <c r="G137" s="131">
        <v>2549</v>
      </c>
    </row>
    <row r="138" spans="1:9" x14ac:dyDescent="0.25">
      <c r="A138" s="113" t="s">
        <v>226</v>
      </c>
      <c r="B138" s="216"/>
      <c r="C138" s="113" t="s">
        <v>226</v>
      </c>
      <c r="D138" s="217"/>
      <c r="E138" s="226"/>
      <c r="F138" s="131" t="s">
        <v>327</v>
      </c>
      <c r="G138" s="131">
        <v>14.84</v>
      </c>
    </row>
    <row r="139" spans="1:9" ht="30" x14ac:dyDescent="0.25">
      <c r="A139" s="113" t="s">
        <v>226</v>
      </c>
      <c r="B139" s="216"/>
      <c r="C139" s="113" t="s">
        <v>226</v>
      </c>
      <c r="D139" s="217"/>
      <c r="E139" s="222"/>
      <c r="F139" s="131" t="s">
        <v>328</v>
      </c>
      <c r="G139" s="131">
        <v>557.1848</v>
      </c>
    </row>
    <row r="140" spans="1:9" x14ac:dyDescent="0.25">
      <c r="A140" s="113" t="s">
        <v>226</v>
      </c>
      <c r="B140" s="216"/>
      <c r="C140" s="113" t="s">
        <v>226</v>
      </c>
      <c r="D140" s="217"/>
      <c r="E140" s="219" t="s">
        <v>339</v>
      </c>
      <c r="F140" s="219"/>
      <c r="G140" s="219"/>
      <c r="H140" s="219"/>
      <c r="I140" s="219"/>
    </row>
    <row r="141" spans="1:9" x14ac:dyDescent="0.25">
      <c r="A141" s="113" t="s">
        <v>226</v>
      </c>
      <c r="B141" s="216"/>
      <c r="C141" s="113" t="s">
        <v>226</v>
      </c>
      <c r="D141" s="217"/>
      <c r="E141" s="219"/>
      <c r="F141" s="219"/>
      <c r="G141" s="219"/>
      <c r="H141" s="219"/>
      <c r="I141" s="219"/>
    </row>
    <row r="142" spans="1:9" x14ac:dyDescent="0.25">
      <c r="A142" s="113" t="s">
        <v>226</v>
      </c>
      <c r="B142" s="216"/>
      <c r="C142" s="113" t="s">
        <v>226</v>
      </c>
      <c r="D142" s="217"/>
      <c r="E142" s="219"/>
      <c r="F142" s="219"/>
      <c r="G142" s="219"/>
      <c r="H142" s="219"/>
      <c r="I142" s="219"/>
    </row>
    <row r="143" spans="1:9" x14ac:dyDescent="0.25">
      <c r="A143" s="113" t="s">
        <v>226</v>
      </c>
      <c r="B143" s="216"/>
      <c r="C143" s="113" t="s">
        <v>226</v>
      </c>
      <c r="D143" s="217"/>
      <c r="E143" s="219"/>
      <c r="F143" s="219"/>
      <c r="G143" s="219"/>
      <c r="H143" s="219"/>
      <c r="I143" s="219"/>
    </row>
    <row r="144" spans="1:9" x14ac:dyDescent="0.25">
      <c r="A144" s="113" t="s">
        <v>226</v>
      </c>
      <c r="B144" s="216"/>
      <c r="C144" s="113" t="s">
        <v>226</v>
      </c>
      <c r="D144" s="216"/>
      <c r="E144" s="113" t="s">
        <v>226</v>
      </c>
      <c r="F144" s="217" t="s">
        <v>6</v>
      </c>
      <c r="G144" s="221" t="s">
        <v>261</v>
      </c>
      <c r="H144" s="131" t="s">
        <v>324</v>
      </c>
      <c r="I144" s="133">
        <v>509.2242</v>
      </c>
    </row>
    <row r="145" spans="1:9" x14ac:dyDescent="0.25">
      <c r="A145" s="113" t="s">
        <v>226</v>
      </c>
      <c r="B145" s="216"/>
      <c r="C145" s="113" t="s">
        <v>226</v>
      </c>
      <c r="D145" s="216"/>
      <c r="E145" s="113" t="s">
        <v>226</v>
      </c>
      <c r="F145" s="218"/>
      <c r="G145" s="226"/>
      <c r="H145" s="131" t="s">
        <v>325</v>
      </c>
      <c r="I145" s="131">
        <v>2147.2636000000002</v>
      </c>
    </row>
    <row r="146" spans="1:9" x14ac:dyDescent="0.25">
      <c r="A146" s="113" t="s">
        <v>226</v>
      </c>
      <c r="B146" s="216"/>
      <c r="C146" s="113" t="s">
        <v>226</v>
      </c>
      <c r="D146" s="216"/>
      <c r="E146" s="113" t="s">
        <v>226</v>
      </c>
      <c r="F146" s="217"/>
      <c r="G146" s="226"/>
      <c r="H146" s="131" t="s">
        <v>326</v>
      </c>
      <c r="I146" s="131">
        <v>2449</v>
      </c>
    </row>
    <row r="147" spans="1:9" x14ac:dyDescent="0.25">
      <c r="A147" s="113" t="s">
        <v>226</v>
      </c>
      <c r="B147" s="216"/>
      <c r="C147" s="113" t="s">
        <v>226</v>
      </c>
      <c r="D147" s="216"/>
      <c r="E147" s="113" t="s">
        <v>226</v>
      </c>
      <c r="F147" s="217"/>
      <c r="G147" s="226"/>
      <c r="H147" s="131" t="s">
        <v>327</v>
      </c>
      <c r="I147" s="131">
        <v>14.26</v>
      </c>
    </row>
    <row r="148" spans="1:9" ht="30" x14ac:dyDescent="0.25">
      <c r="A148" s="113" t="s">
        <v>226</v>
      </c>
      <c r="B148" s="216"/>
      <c r="C148" s="113" t="s">
        <v>226</v>
      </c>
      <c r="D148" s="216"/>
      <c r="E148" s="113" t="s">
        <v>226</v>
      </c>
      <c r="F148" s="217"/>
      <c r="G148" s="222"/>
      <c r="H148" s="131" t="s">
        <v>328</v>
      </c>
      <c r="I148" s="131">
        <v>509.2242</v>
      </c>
    </row>
    <row r="149" spans="1:9" x14ac:dyDescent="0.25">
      <c r="A149" s="113" t="s">
        <v>226</v>
      </c>
      <c r="B149" s="216"/>
      <c r="C149" s="113" t="s">
        <v>226</v>
      </c>
      <c r="D149" s="216"/>
      <c r="E149" s="113" t="s">
        <v>226</v>
      </c>
      <c r="F149" s="217"/>
      <c r="G149" s="223"/>
      <c r="H149" s="223"/>
      <c r="I149" s="223"/>
    </row>
    <row r="150" spans="1:9" x14ac:dyDescent="0.25">
      <c r="A150" s="113" t="s">
        <v>226</v>
      </c>
      <c r="B150" s="216"/>
      <c r="C150" s="113" t="s">
        <v>226</v>
      </c>
      <c r="D150" s="216"/>
      <c r="E150" s="113" t="s">
        <v>226</v>
      </c>
      <c r="F150" s="217"/>
      <c r="G150" s="219"/>
      <c r="H150" s="219"/>
      <c r="I150" s="219"/>
    </row>
    <row r="151" spans="1:9" x14ac:dyDescent="0.25">
      <c r="A151" s="113" t="s">
        <v>226</v>
      </c>
      <c r="B151" s="216"/>
      <c r="C151" s="113" t="s">
        <v>226</v>
      </c>
      <c r="D151" s="216"/>
      <c r="E151" s="113" t="s">
        <v>226</v>
      </c>
      <c r="F151" s="217"/>
      <c r="G151" s="219"/>
      <c r="H151" s="219"/>
      <c r="I151" s="219"/>
    </row>
    <row r="152" spans="1:9" x14ac:dyDescent="0.25">
      <c r="A152" s="113" t="s">
        <v>226</v>
      </c>
      <c r="B152" s="216"/>
      <c r="C152" s="113" t="s">
        <v>226</v>
      </c>
      <c r="D152" s="216"/>
      <c r="E152" s="113" t="s">
        <v>226</v>
      </c>
      <c r="F152" s="217"/>
      <c r="G152" s="224"/>
      <c r="H152" s="224"/>
      <c r="I152" s="224"/>
    </row>
    <row r="153" spans="1:9" x14ac:dyDescent="0.25">
      <c r="A153" s="113" t="s">
        <v>226</v>
      </c>
      <c r="B153" s="216"/>
      <c r="C153" s="113" t="s">
        <v>226</v>
      </c>
      <c r="D153" s="216"/>
      <c r="E153" s="113" t="s">
        <v>226</v>
      </c>
      <c r="F153" s="217" t="s">
        <v>7</v>
      </c>
      <c r="G153" s="221" t="s">
        <v>268</v>
      </c>
      <c r="H153" s="131" t="s">
        <v>324</v>
      </c>
      <c r="I153" s="134">
        <v>1731.74</v>
      </c>
    </row>
    <row r="154" spans="1:9" x14ac:dyDescent="0.25">
      <c r="A154" s="113" t="s">
        <v>226</v>
      </c>
      <c r="B154" s="216"/>
      <c r="C154" s="113" t="s">
        <v>226</v>
      </c>
      <c r="D154" s="216"/>
      <c r="E154" s="113" t="s">
        <v>226</v>
      </c>
      <c r="F154" s="218"/>
      <c r="G154" s="226"/>
      <c r="H154" s="131" t="s">
        <v>325</v>
      </c>
      <c r="I154" s="131">
        <v>3784.0875999999998</v>
      </c>
    </row>
    <row r="155" spans="1:9" x14ac:dyDescent="0.25">
      <c r="A155" s="113" t="s">
        <v>226</v>
      </c>
      <c r="B155" s="216"/>
      <c r="C155" s="113" t="s">
        <v>226</v>
      </c>
      <c r="D155" s="216"/>
      <c r="E155" s="113" t="s">
        <v>226</v>
      </c>
      <c r="F155" s="217"/>
      <c r="G155" s="226"/>
      <c r="H155" s="131" t="s">
        <v>326</v>
      </c>
      <c r="I155" s="131">
        <v>100</v>
      </c>
    </row>
    <row r="156" spans="1:9" x14ac:dyDescent="0.25">
      <c r="A156" s="113" t="s">
        <v>226</v>
      </c>
      <c r="B156" s="216"/>
      <c r="C156" s="113" t="s">
        <v>226</v>
      </c>
      <c r="D156" s="216"/>
      <c r="E156" s="113" t="s">
        <v>226</v>
      </c>
      <c r="F156" s="217"/>
      <c r="G156" s="226"/>
      <c r="H156" s="131" t="s">
        <v>327</v>
      </c>
      <c r="I156" s="131">
        <v>0.57999999999999996</v>
      </c>
    </row>
    <row r="157" spans="1:9" ht="30" x14ac:dyDescent="0.25">
      <c r="A157" s="113" t="s">
        <v>226</v>
      </c>
      <c r="B157" s="216"/>
      <c r="C157" s="113" t="s">
        <v>226</v>
      </c>
      <c r="D157" s="216"/>
      <c r="E157" s="113" t="s">
        <v>226</v>
      </c>
      <c r="F157" s="217"/>
      <c r="G157" s="222"/>
      <c r="H157" s="131" t="s">
        <v>328</v>
      </c>
      <c r="I157" s="131">
        <v>1731.74</v>
      </c>
    </row>
    <row r="158" spans="1:9" x14ac:dyDescent="0.25">
      <c r="A158" s="113" t="s">
        <v>226</v>
      </c>
      <c r="B158" s="216"/>
      <c r="C158" s="113" t="s">
        <v>226</v>
      </c>
      <c r="D158" s="216"/>
      <c r="E158" s="113"/>
      <c r="F158" s="217"/>
      <c r="G158" s="223"/>
      <c r="H158" s="223"/>
      <c r="I158" s="223"/>
    </row>
    <row r="159" spans="1:9" x14ac:dyDescent="0.25">
      <c r="A159" s="113" t="s">
        <v>226</v>
      </c>
      <c r="B159" s="216"/>
      <c r="C159" s="113" t="s">
        <v>226</v>
      </c>
      <c r="D159" s="216"/>
      <c r="E159" s="113"/>
      <c r="F159" s="217"/>
      <c r="G159" s="219"/>
      <c r="H159" s="219"/>
      <c r="I159" s="219"/>
    </row>
    <row r="160" spans="1:9" x14ac:dyDescent="0.25">
      <c r="A160" s="113" t="s">
        <v>226</v>
      </c>
      <c r="B160" s="216"/>
      <c r="C160" s="113" t="s">
        <v>226</v>
      </c>
      <c r="D160" s="216"/>
      <c r="E160" s="113"/>
      <c r="F160" s="217"/>
      <c r="G160" s="219"/>
      <c r="H160" s="219"/>
      <c r="I160" s="219"/>
    </row>
    <row r="161" spans="1:9" x14ac:dyDescent="0.25">
      <c r="A161" s="113" t="s">
        <v>226</v>
      </c>
      <c r="B161" s="216"/>
      <c r="C161" s="113" t="s">
        <v>226</v>
      </c>
      <c r="D161" s="216"/>
      <c r="E161" s="113"/>
      <c r="F161" s="218"/>
      <c r="G161" s="219"/>
      <c r="H161" s="219"/>
      <c r="I161" s="219"/>
    </row>
    <row r="162" spans="1:9" x14ac:dyDescent="0.25">
      <c r="A162" s="113" t="s">
        <v>226</v>
      </c>
      <c r="B162" s="216"/>
      <c r="C162" s="113" t="s">
        <v>226</v>
      </c>
      <c r="D162" s="217" t="s">
        <v>7</v>
      </c>
      <c r="E162" s="221" t="s">
        <v>275</v>
      </c>
      <c r="F162" s="131" t="s">
        <v>324</v>
      </c>
      <c r="G162" s="134">
        <v>2554.9243000000001</v>
      </c>
    </row>
    <row r="163" spans="1:9" x14ac:dyDescent="0.25">
      <c r="A163" s="113" t="s">
        <v>226</v>
      </c>
      <c r="B163" s="216"/>
      <c r="C163" s="113" t="s">
        <v>226</v>
      </c>
      <c r="D163" s="218"/>
      <c r="E163" s="226"/>
      <c r="F163" s="131" t="s">
        <v>325</v>
      </c>
      <c r="G163" s="131">
        <v>4488.2739000000001</v>
      </c>
    </row>
    <row r="164" spans="1:9" x14ac:dyDescent="0.25">
      <c r="A164" s="113" t="s">
        <v>226</v>
      </c>
      <c r="B164" s="216"/>
      <c r="C164" s="113" t="s">
        <v>226</v>
      </c>
      <c r="D164" s="217"/>
      <c r="E164" s="226"/>
      <c r="F164" s="131" t="s">
        <v>326</v>
      </c>
      <c r="G164" s="131">
        <v>304</v>
      </c>
    </row>
    <row r="165" spans="1:9" x14ac:dyDescent="0.25">
      <c r="A165" s="113" t="s">
        <v>226</v>
      </c>
      <c r="B165" s="216"/>
      <c r="C165" s="113" t="s">
        <v>226</v>
      </c>
      <c r="D165" s="217"/>
      <c r="E165" s="226"/>
      <c r="F165" s="131" t="s">
        <v>327</v>
      </c>
      <c r="G165" s="131">
        <v>1.77</v>
      </c>
    </row>
    <row r="166" spans="1:9" ht="30" x14ac:dyDescent="0.25">
      <c r="A166" s="113" t="s">
        <v>226</v>
      </c>
      <c r="B166" s="216"/>
      <c r="C166" s="113" t="s">
        <v>226</v>
      </c>
      <c r="D166" s="217"/>
      <c r="E166" s="222"/>
      <c r="F166" s="131" t="s">
        <v>328</v>
      </c>
      <c r="G166" s="131">
        <v>2554.9243000000001</v>
      </c>
    </row>
    <row r="167" spans="1:9" x14ac:dyDescent="0.25">
      <c r="A167" s="113" t="s">
        <v>226</v>
      </c>
      <c r="B167" s="216"/>
      <c r="C167" s="113"/>
      <c r="D167" s="217"/>
      <c r="E167" s="219"/>
      <c r="F167" s="219"/>
      <c r="G167" s="219"/>
      <c r="H167" s="219"/>
      <c r="I167" s="219"/>
    </row>
    <row r="168" spans="1:9" x14ac:dyDescent="0.25">
      <c r="A168" s="113" t="s">
        <v>226</v>
      </c>
      <c r="B168" s="216"/>
      <c r="C168" s="113"/>
      <c r="D168" s="217"/>
      <c r="E168" s="219"/>
      <c r="F168" s="219"/>
      <c r="G168" s="219"/>
      <c r="H168" s="219"/>
      <c r="I168" s="219"/>
    </row>
    <row r="169" spans="1:9" x14ac:dyDescent="0.25">
      <c r="A169" s="113" t="s">
        <v>226</v>
      </c>
      <c r="B169" s="216"/>
      <c r="C169" s="113"/>
      <c r="D169" s="217"/>
      <c r="E169" s="219"/>
      <c r="F169" s="219"/>
      <c r="G169" s="219"/>
      <c r="H169" s="219"/>
      <c r="I169" s="219"/>
    </row>
    <row r="170" spans="1:9" x14ac:dyDescent="0.25">
      <c r="A170" s="113" t="s">
        <v>226</v>
      </c>
      <c r="B170" s="216"/>
      <c r="C170" s="113"/>
      <c r="D170" s="218"/>
      <c r="E170" s="219"/>
      <c r="F170" s="219"/>
      <c r="G170" s="219"/>
      <c r="H170" s="219"/>
      <c r="I170" s="219"/>
    </row>
    <row r="171" spans="1:9" x14ac:dyDescent="0.25">
      <c r="A171" s="113" t="s">
        <v>226</v>
      </c>
      <c r="B171" s="217" t="s">
        <v>263</v>
      </c>
      <c r="C171" s="221" t="s">
        <v>264</v>
      </c>
      <c r="D171" s="131" t="s">
        <v>324</v>
      </c>
      <c r="E171" s="131">
        <v>1072.4754</v>
      </c>
    </row>
    <row r="172" spans="1:9" x14ac:dyDescent="0.25">
      <c r="A172" s="113" t="s">
        <v>226</v>
      </c>
      <c r="B172" s="218"/>
      <c r="C172" s="226"/>
      <c r="D172" s="131" t="s">
        <v>325</v>
      </c>
      <c r="E172" s="131">
        <v>2419.8993999999998</v>
      </c>
    </row>
    <row r="173" spans="1:9" x14ac:dyDescent="0.25">
      <c r="A173" s="113" t="s">
        <v>226</v>
      </c>
      <c r="B173" s="217"/>
      <c r="C173" s="226"/>
      <c r="D173" s="131" t="s">
        <v>326</v>
      </c>
      <c r="E173" s="131">
        <v>1567</v>
      </c>
    </row>
    <row r="174" spans="1:9" x14ac:dyDescent="0.25">
      <c r="A174" s="113" t="s">
        <v>226</v>
      </c>
      <c r="B174" s="217"/>
      <c r="C174" s="226"/>
      <c r="D174" s="131" t="s">
        <v>327</v>
      </c>
      <c r="E174" s="131">
        <v>9.1199999999999992</v>
      </c>
    </row>
    <row r="175" spans="1:9" ht="30" x14ac:dyDescent="0.25">
      <c r="A175" s="113" t="s">
        <v>226</v>
      </c>
      <c r="B175" s="217"/>
      <c r="C175" s="222"/>
      <c r="D175" s="131" t="s">
        <v>328</v>
      </c>
      <c r="E175" s="131">
        <v>1072.4754</v>
      </c>
    </row>
    <row r="176" spans="1:9" x14ac:dyDescent="0.25">
      <c r="A176" s="113" t="s">
        <v>226</v>
      </c>
      <c r="B176" s="217"/>
      <c r="C176" s="219" t="s">
        <v>340</v>
      </c>
      <c r="D176" s="219"/>
      <c r="E176" s="219"/>
      <c r="F176" s="219"/>
      <c r="G176" s="219"/>
      <c r="H176" s="219"/>
      <c r="I176" s="219"/>
    </row>
    <row r="177" spans="1:9" x14ac:dyDescent="0.25">
      <c r="A177" s="113" t="s">
        <v>226</v>
      </c>
      <c r="B177" s="217"/>
      <c r="C177" s="219"/>
      <c r="D177" s="219"/>
      <c r="E177" s="219"/>
      <c r="F177" s="219"/>
      <c r="G177" s="219"/>
      <c r="H177" s="219"/>
      <c r="I177" s="219"/>
    </row>
    <row r="178" spans="1:9" x14ac:dyDescent="0.25">
      <c r="A178" s="113" t="s">
        <v>226</v>
      </c>
      <c r="B178" s="217"/>
      <c r="C178" s="219"/>
      <c r="D178" s="219"/>
      <c r="E178" s="219"/>
      <c r="F178" s="219"/>
      <c r="G178" s="219"/>
      <c r="H178" s="219"/>
      <c r="I178" s="219"/>
    </row>
    <row r="179" spans="1:9" x14ac:dyDescent="0.25">
      <c r="A179" s="113" t="s">
        <v>226</v>
      </c>
      <c r="B179" s="217"/>
      <c r="C179" s="219"/>
      <c r="D179" s="219"/>
      <c r="E179" s="219"/>
      <c r="F179" s="219"/>
      <c r="G179" s="219"/>
      <c r="H179" s="219"/>
      <c r="I179" s="219"/>
    </row>
    <row r="180" spans="1:9" x14ac:dyDescent="0.25">
      <c r="A180" s="113" t="s">
        <v>226</v>
      </c>
      <c r="B180" s="216"/>
      <c r="C180" s="113" t="s">
        <v>226</v>
      </c>
      <c r="D180" s="217" t="s">
        <v>6</v>
      </c>
      <c r="E180" s="221" t="s">
        <v>279</v>
      </c>
      <c r="F180" s="131" t="s">
        <v>324</v>
      </c>
      <c r="G180" s="131">
        <v>851.97569999999996</v>
      </c>
    </row>
    <row r="181" spans="1:9" x14ac:dyDescent="0.25">
      <c r="A181" s="113" t="s">
        <v>226</v>
      </c>
      <c r="B181" s="216"/>
      <c r="C181" s="113" t="s">
        <v>226</v>
      </c>
      <c r="D181" s="218"/>
      <c r="E181" s="226"/>
      <c r="F181" s="131" t="s">
        <v>325</v>
      </c>
      <c r="G181" s="131">
        <v>2160.6911</v>
      </c>
    </row>
    <row r="182" spans="1:9" x14ac:dyDescent="0.25">
      <c r="A182" s="113" t="s">
        <v>226</v>
      </c>
      <c r="B182" s="216"/>
      <c r="C182" s="113" t="s">
        <v>226</v>
      </c>
      <c r="D182" s="217"/>
      <c r="E182" s="226"/>
      <c r="F182" s="131" t="s">
        <v>326</v>
      </c>
      <c r="G182" s="131">
        <v>1318</v>
      </c>
    </row>
    <row r="183" spans="1:9" x14ac:dyDescent="0.25">
      <c r="A183" s="113" t="s">
        <v>226</v>
      </c>
      <c r="B183" s="216"/>
      <c r="C183" s="113" t="s">
        <v>226</v>
      </c>
      <c r="D183" s="217"/>
      <c r="E183" s="226"/>
      <c r="F183" s="131" t="s">
        <v>327</v>
      </c>
      <c r="G183" s="131">
        <v>7.67</v>
      </c>
    </row>
    <row r="184" spans="1:9" ht="30" x14ac:dyDescent="0.25">
      <c r="A184" s="113" t="s">
        <v>226</v>
      </c>
      <c r="B184" s="216"/>
      <c r="C184" s="113" t="s">
        <v>226</v>
      </c>
      <c r="D184" s="217"/>
      <c r="E184" s="222"/>
      <c r="F184" s="131" t="s">
        <v>328</v>
      </c>
      <c r="G184" s="131">
        <v>851.97569999999996</v>
      </c>
    </row>
    <row r="185" spans="1:9" x14ac:dyDescent="0.25">
      <c r="A185" s="113" t="s">
        <v>226</v>
      </c>
      <c r="B185" s="216"/>
      <c r="C185" s="113" t="s">
        <v>226</v>
      </c>
      <c r="D185" s="217"/>
      <c r="E185" s="219" t="s">
        <v>341</v>
      </c>
      <c r="F185" s="219"/>
      <c r="G185" s="219"/>
      <c r="H185" s="219"/>
      <c r="I185" s="219"/>
    </row>
    <row r="186" spans="1:9" x14ac:dyDescent="0.25">
      <c r="A186" s="113" t="s">
        <v>226</v>
      </c>
      <c r="B186" s="216"/>
      <c r="C186" s="113" t="s">
        <v>226</v>
      </c>
      <c r="D186" s="217"/>
      <c r="E186" s="219"/>
      <c r="F186" s="219"/>
      <c r="G186" s="219"/>
      <c r="H186" s="219"/>
      <c r="I186" s="219"/>
    </row>
    <row r="187" spans="1:9" x14ac:dyDescent="0.25">
      <c r="A187" s="113" t="s">
        <v>226</v>
      </c>
      <c r="B187" s="216"/>
      <c r="C187" s="113" t="s">
        <v>226</v>
      </c>
      <c r="D187" s="217"/>
      <c r="E187" s="219"/>
      <c r="F187" s="219"/>
      <c r="G187" s="219"/>
      <c r="H187" s="219"/>
      <c r="I187" s="219"/>
    </row>
    <row r="188" spans="1:9" x14ac:dyDescent="0.25">
      <c r="A188" s="113" t="s">
        <v>226</v>
      </c>
      <c r="B188" s="216"/>
      <c r="C188" s="113" t="s">
        <v>226</v>
      </c>
      <c r="D188" s="217"/>
      <c r="E188" s="219"/>
      <c r="F188" s="219"/>
      <c r="G188" s="219"/>
      <c r="H188" s="219"/>
      <c r="I188" s="219"/>
    </row>
    <row r="189" spans="1:9" x14ac:dyDescent="0.25">
      <c r="A189" s="113" t="s">
        <v>226</v>
      </c>
      <c r="B189" s="216"/>
      <c r="C189" s="113" t="s">
        <v>226</v>
      </c>
      <c r="D189" s="216"/>
      <c r="E189" s="113" t="s">
        <v>226</v>
      </c>
      <c r="F189" s="217" t="s">
        <v>6</v>
      </c>
      <c r="G189" s="221" t="s">
        <v>270</v>
      </c>
      <c r="H189" s="131" t="s">
        <v>324</v>
      </c>
      <c r="I189" s="131">
        <v>731.11810000000003</v>
      </c>
    </row>
    <row r="190" spans="1:9" x14ac:dyDescent="0.25">
      <c r="A190" s="113" t="s">
        <v>226</v>
      </c>
      <c r="B190" s="216"/>
      <c r="C190" s="113" t="s">
        <v>226</v>
      </c>
      <c r="D190" s="216"/>
      <c r="E190" s="113" t="s">
        <v>226</v>
      </c>
      <c r="F190" s="218"/>
      <c r="G190" s="226"/>
      <c r="H190" s="131" t="s">
        <v>325</v>
      </c>
      <c r="I190" s="131">
        <v>1970.8865000000001</v>
      </c>
    </row>
    <row r="191" spans="1:9" x14ac:dyDescent="0.25">
      <c r="A191" s="113" t="s">
        <v>226</v>
      </c>
      <c r="B191" s="216"/>
      <c r="C191" s="113" t="s">
        <v>226</v>
      </c>
      <c r="D191" s="216"/>
      <c r="E191" s="113" t="s">
        <v>226</v>
      </c>
      <c r="F191" s="217"/>
      <c r="G191" s="226"/>
      <c r="H191" s="131" t="s">
        <v>326</v>
      </c>
      <c r="I191" s="131">
        <v>1202</v>
      </c>
    </row>
    <row r="192" spans="1:9" x14ac:dyDescent="0.25">
      <c r="A192" s="113" t="s">
        <v>226</v>
      </c>
      <c r="B192" s="216"/>
      <c r="C192" s="113" t="s">
        <v>226</v>
      </c>
      <c r="D192" s="216"/>
      <c r="E192" s="113" t="s">
        <v>226</v>
      </c>
      <c r="F192" s="217"/>
      <c r="G192" s="226"/>
      <c r="H192" s="131" t="s">
        <v>327</v>
      </c>
      <c r="I192" s="131">
        <v>7</v>
      </c>
    </row>
    <row r="193" spans="1:9" ht="30" x14ac:dyDescent="0.25">
      <c r="A193" s="113" t="s">
        <v>226</v>
      </c>
      <c r="B193" s="216"/>
      <c r="C193" s="113" t="s">
        <v>226</v>
      </c>
      <c r="D193" s="216"/>
      <c r="E193" s="113" t="s">
        <v>226</v>
      </c>
      <c r="F193" s="217"/>
      <c r="G193" s="222"/>
      <c r="H193" s="131" t="s">
        <v>328</v>
      </c>
      <c r="I193" s="131">
        <v>731.11810000000003</v>
      </c>
    </row>
    <row r="194" spans="1:9" x14ac:dyDescent="0.25">
      <c r="A194" s="113" t="s">
        <v>226</v>
      </c>
      <c r="B194" s="216"/>
      <c r="C194" s="113" t="s">
        <v>226</v>
      </c>
      <c r="D194" s="216"/>
      <c r="E194" s="113" t="s">
        <v>226</v>
      </c>
      <c r="F194" s="217"/>
      <c r="G194" s="223"/>
      <c r="H194" s="223"/>
      <c r="I194" s="223"/>
    </row>
    <row r="195" spans="1:9" x14ac:dyDescent="0.25">
      <c r="A195" s="113" t="s">
        <v>226</v>
      </c>
      <c r="B195" s="216"/>
      <c r="C195" s="113" t="s">
        <v>226</v>
      </c>
      <c r="D195" s="216"/>
      <c r="E195" s="113" t="s">
        <v>226</v>
      </c>
      <c r="F195" s="217"/>
      <c r="G195" s="219"/>
      <c r="H195" s="219"/>
      <c r="I195" s="219"/>
    </row>
    <row r="196" spans="1:9" x14ac:dyDescent="0.25">
      <c r="A196" s="113" t="s">
        <v>226</v>
      </c>
      <c r="B196" s="216"/>
      <c r="C196" s="113" t="s">
        <v>226</v>
      </c>
      <c r="D196" s="216"/>
      <c r="E196" s="113" t="s">
        <v>226</v>
      </c>
      <c r="F196" s="217"/>
      <c r="G196" s="219"/>
      <c r="H196" s="219"/>
      <c r="I196" s="219"/>
    </row>
    <row r="197" spans="1:9" x14ac:dyDescent="0.25">
      <c r="A197" s="113" t="s">
        <v>226</v>
      </c>
      <c r="B197" s="216"/>
      <c r="C197" s="113" t="s">
        <v>226</v>
      </c>
      <c r="D197" s="216"/>
      <c r="E197" s="113" t="s">
        <v>226</v>
      </c>
      <c r="F197" s="217"/>
      <c r="G197" s="224"/>
      <c r="H197" s="224"/>
      <c r="I197" s="224"/>
    </row>
    <row r="198" spans="1:9" x14ac:dyDescent="0.25">
      <c r="A198" s="113" t="s">
        <v>226</v>
      </c>
      <c r="B198" s="216"/>
      <c r="C198" s="113" t="s">
        <v>226</v>
      </c>
      <c r="D198" s="216"/>
      <c r="E198" s="113" t="s">
        <v>226</v>
      </c>
      <c r="F198" s="217" t="s">
        <v>7</v>
      </c>
      <c r="G198" s="221" t="s">
        <v>272</v>
      </c>
      <c r="H198" s="131" t="s">
        <v>324</v>
      </c>
      <c r="I198" s="134">
        <v>2104.3103000000001</v>
      </c>
    </row>
    <row r="199" spans="1:9" x14ac:dyDescent="0.25">
      <c r="A199" s="113" t="s">
        <v>226</v>
      </c>
      <c r="B199" s="216"/>
      <c r="C199" s="113" t="s">
        <v>226</v>
      </c>
      <c r="D199" s="216"/>
      <c r="E199" s="113" t="s">
        <v>226</v>
      </c>
      <c r="F199" s="218"/>
      <c r="G199" s="226"/>
      <c r="H199" s="131" t="s">
        <v>325</v>
      </c>
      <c r="I199" s="131">
        <v>3341.2914000000001</v>
      </c>
    </row>
    <row r="200" spans="1:9" x14ac:dyDescent="0.25">
      <c r="A200" s="113" t="s">
        <v>226</v>
      </c>
      <c r="B200" s="216"/>
      <c r="C200" s="113" t="s">
        <v>226</v>
      </c>
      <c r="D200" s="216"/>
      <c r="E200" s="113" t="s">
        <v>226</v>
      </c>
      <c r="F200" s="217"/>
      <c r="G200" s="226"/>
      <c r="H200" s="131" t="s">
        <v>326</v>
      </c>
      <c r="I200" s="131">
        <v>116</v>
      </c>
    </row>
    <row r="201" spans="1:9" x14ac:dyDescent="0.25">
      <c r="A201" s="113" t="s">
        <v>226</v>
      </c>
      <c r="B201" s="216"/>
      <c r="C201" s="113" t="s">
        <v>226</v>
      </c>
      <c r="D201" s="216"/>
      <c r="E201" s="113" t="s">
        <v>226</v>
      </c>
      <c r="F201" s="217"/>
      <c r="G201" s="226"/>
      <c r="H201" s="131" t="s">
        <v>327</v>
      </c>
      <c r="I201" s="131">
        <v>0.68</v>
      </c>
    </row>
    <row r="202" spans="1:9" ht="30" x14ac:dyDescent="0.25">
      <c r="A202" s="113" t="s">
        <v>226</v>
      </c>
      <c r="B202" s="216"/>
      <c r="C202" s="113" t="s">
        <v>226</v>
      </c>
      <c r="D202" s="216"/>
      <c r="E202" s="113" t="s">
        <v>226</v>
      </c>
      <c r="F202" s="217"/>
      <c r="G202" s="222"/>
      <c r="H202" s="131" t="s">
        <v>328</v>
      </c>
      <c r="I202" s="131">
        <v>2104.3103000000001</v>
      </c>
    </row>
    <row r="203" spans="1:9" x14ac:dyDescent="0.25">
      <c r="A203" s="113" t="s">
        <v>226</v>
      </c>
      <c r="B203" s="216"/>
      <c r="C203" s="113" t="s">
        <v>226</v>
      </c>
      <c r="D203" s="216"/>
      <c r="E203" s="113"/>
      <c r="F203" s="217"/>
      <c r="G203" s="223"/>
      <c r="H203" s="223"/>
      <c r="I203" s="223"/>
    </row>
    <row r="204" spans="1:9" x14ac:dyDescent="0.25">
      <c r="A204" s="113" t="s">
        <v>226</v>
      </c>
      <c r="B204" s="216"/>
      <c r="C204" s="113" t="s">
        <v>226</v>
      </c>
      <c r="D204" s="216"/>
      <c r="E204" s="113"/>
      <c r="F204" s="217"/>
      <c r="G204" s="219"/>
      <c r="H204" s="219"/>
      <c r="I204" s="219"/>
    </row>
    <row r="205" spans="1:9" x14ac:dyDescent="0.25">
      <c r="A205" s="113" t="s">
        <v>226</v>
      </c>
      <c r="B205" s="216"/>
      <c r="C205" s="113" t="s">
        <v>226</v>
      </c>
      <c r="D205" s="216"/>
      <c r="E205" s="113"/>
      <c r="F205" s="217"/>
      <c r="G205" s="219"/>
      <c r="H205" s="219"/>
      <c r="I205" s="219"/>
    </row>
    <row r="206" spans="1:9" x14ac:dyDescent="0.25">
      <c r="A206" s="113" t="s">
        <v>226</v>
      </c>
      <c r="B206" s="216"/>
      <c r="C206" s="113" t="s">
        <v>226</v>
      </c>
      <c r="D206" s="216"/>
      <c r="E206" s="113"/>
      <c r="F206" s="218"/>
      <c r="G206" s="219"/>
      <c r="H206" s="219"/>
      <c r="I206" s="219"/>
    </row>
    <row r="207" spans="1:9" x14ac:dyDescent="0.25">
      <c r="A207" s="113" t="s">
        <v>226</v>
      </c>
      <c r="B207" s="216"/>
      <c r="C207" s="113" t="s">
        <v>226</v>
      </c>
      <c r="D207" s="217" t="s">
        <v>7</v>
      </c>
      <c r="E207" s="221" t="s">
        <v>283</v>
      </c>
      <c r="F207" s="131" t="s">
        <v>324</v>
      </c>
      <c r="G207" s="134">
        <v>2239.6185</v>
      </c>
    </row>
    <row r="208" spans="1:9" x14ac:dyDescent="0.25">
      <c r="A208" s="113" t="s">
        <v>226</v>
      </c>
      <c r="B208" s="216"/>
      <c r="C208" s="113" t="s">
        <v>226</v>
      </c>
      <c r="D208" s="218"/>
      <c r="E208" s="226"/>
      <c r="F208" s="131" t="s">
        <v>325</v>
      </c>
      <c r="G208" s="131">
        <v>3249.4153999999999</v>
      </c>
    </row>
    <row r="209" spans="1:9" x14ac:dyDescent="0.25">
      <c r="A209" s="113" t="s">
        <v>226</v>
      </c>
      <c r="B209" s="216"/>
      <c r="C209" s="113" t="s">
        <v>226</v>
      </c>
      <c r="D209" s="217"/>
      <c r="E209" s="226"/>
      <c r="F209" s="131" t="s">
        <v>326</v>
      </c>
      <c r="G209" s="131">
        <v>249</v>
      </c>
    </row>
    <row r="210" spans="1:9" x14ac:dyDescent="0.25">
      <c r="A210" s="113" t="s">
        <v>226</v>
      </c>
      <c r="B210" s="216"/>
      <c r="C210" s="113" t="s">
        <v>226</v>
      </c>
      <c r="D210" s="217"/>
      <c r="E210" s="226"/>
      <c r="F210" s="131" t="s">
        <v>327</v>
      </c>
      <c r="G210" s="131">
        <v>1.45</v>
      </c>
    </row>
    <row r="211" spans="1:9" ht="30" x14ac:dyDescent="0.25">
      <c r="A211" s="113" t="s">
        <v>226</v>
      </c>
      <c r="B211" s="216"/>
      <c r="C211" s="113" t="s">
        <v>226</v>
      </c>
      <c r="D211" s="217"/>
      <c r="E211" s="222"/>
      <c r="F211" s="131" t="s">
        <v>328</v>
      </c>
      <c r="G211" s="131">
        <v>2239.6185</v>
      </c>
    </row>
    <row r="212" spans="1:9" x14ac:dyDescent="0.25">
      <c r="A212" s="113" t="s">
        <v>226</v>
      </c>
      <c r="B212" s="216"/>
      <c r="C212" s="113"/>
      <c r="D212" s="217"/>
      <c r="E212" s="219"/>
      <c r="F212" s="219"/>
      <c r="G212" s="219"/>
      <c r="H212" s="219"/>
      <c r="I212" s="219"/>
    </row>
    <row r="213" spans="1:9" x14ac:dyDescent="0.25">
      <c r="A213" s="113" t="s">
        <v>226</v>
      </c>
      <c r="B213" s="216"/>
      <c r="C213" s="113"/>
      <c r="D213" s="217"/>
      <c r="E213" s="219"/>
      <c r="F213" s="219"/>
      <c r="G213" s="219"/>
      <c r="H213" s="219"/>
      <c r="I213" s="219"/>
    </row>
    <row r="214" spans="1:9" x14ac:dyDescent="0.25">
      <c r="A214" s="113" t="s">
        <v>226</v>
      </c>
      <c r="B214" s="216"/>
      <c r="C214" s="113"/>
      <c r="D214" s="217"/>
      <c r="E214" s="219"/>
      <c r="F214" s="219"/>
      <c r="G214" s="219"/>
      <c r="H214" s="219"/>
      <c r="I214" s="219"/>
    </row>
    <row r="215" spans="1:9" x14ac:dyDescent="0.25">
      <c r="A215" s="113" t="s">
        <v>226</v>
      </c>
      <c r="B215" s="216"/>
      <c r="C215" s="113"/>
      <c r="D215" s="218"/>
      <c r="E215" s="219"/>
      <c r="F215" s="219"/>
      <c r="G215" s="219"/>
      <c r="H215" s="219"/>
      <c r="I215" s="219"/>
    </row>
    <row r="216" spans="1:9" x14ac:dyDescent="0.25">
      <c r="A216" s="113" t="s">
        <v>226</v>
      </c>
      <c r="B216" s="217" t="s">
        <v>276</v>
      </c>
      <c r="C216" s="221" t="s">
        <v>277</v>
      </c>
      <c r="D216" s="131" t="s">
        <v>324</v>
      </c>
      <c r="E216" s="134">
        <v>1767.0536999999999</v>
      </c>
    </row>
    <row r="217" spans="1:9" x14ac:dyDescent="0.25">
      <c r="A217" s="113" t="s">
        <v>226</v>
      </c>
      <c r="B217" s="218"/>
      <c r="C217" s="226"/>
      <c r="D217" s="131" t="s">
        <v>325</v>
      </c>
      <c r="E217" s="131">
        <v>4786.7523000000001</v>
      </c>
    </row>
    <row r="218" spans="1:9" x14ac:dyDescent="0.25">
      <c r="A218" s="113" t="s">
        <v>226</v>
      </c>
      <c r="B218" s="217"/>
      <c r="C218" s="226"/>
      <c r="D218" s="131" t="s">
        <v>326</v>
      </c>
      <c r="E218" s="131">
        <v>1192</v>
      </c>
    </row>
    <row r="219" spans="1:9" x14ac:dyDescent="0.25">
      <c r="A219" s="113" t="s">
        <v>226</v>
      </c>
      <c r="B219" s="217"/>
      <c r="C219" s="226"/>
      <c r="D219" s="131" t="s">
        <v>327</v>
      </c>
      <c r="E219" s="131">
        <v>6.94</v>
      </c>
    </row>
    <row r="220" spans="1:9" ht="30" x14ac:dyDescent="0.25">
      <c r="A220" s="113" t="s">
        <v>226</v>
      </c>
      <c r="B220" s="217"/>
      <c r="C220" s="222"/>
      <c r="D220" s="131" t="s">
        <v>328</v>
      </c>
      <c r="E220" s="131">
        <v>1767.0536999999999</v>
      </c>
    </row>
    <row r="221" spans="1:9" x14ac:dyDescent="0.25">
      <c r="A221" s="113" t="s">
        <v>226</v>
      </c>
      <c r="B221" s="217"/>
      <c r="C221" s="219" t="s">
        <v>342</v>
      </c>
      <c r="D221" s="219"/>
      <c r="E221" s="219"/>
      <c r="F221" s="219"/>
      <c r="G221" s="219"/>
      <c r="H221" s="219"/>
      <c r="I221" s="219"/>
    </row>
    <row r="222" spans="1:9" x14ac:dyDescent="0.25">
      <c r="A222" s="113" t="s">
        <v>226</v>
      </c>
      <c r="B222" s="217"/>
      <c r="C222" s="219"/>
      <c r="D222" s="219"/>
      <c r="E222" s="219"/>
      <c r="F222" s="219"/>
      <c r="G222" s="219"/>
      <c r="H222" s="219"/>
      <c r="I222" s="219"/>
    </row>
    <row r="223" spans="1:9" x14ac:dyDescent="0.25">
      <c r="A223" s="113" t="s">
        <v>226</v>
      </c>
      <c r="B223" s="217"/>
      <c r="C223" s="219"/>
      <c r="D223" s="219"/>
      <c r="E223" s="219"/>
      <c r="F223" s="219"/>
      <c r="G223" s="219"/>
      <c r="H223" s="219"/>
      <c r="I223" s="219"/>
    </row>
    <row r="224" spans="1:9" x14ac:dyDescent="0.25">
      <c r="A224" s="113" t="s">
        <v>226</v>
      </c>
      <c r="B224" s="217"/>
      <c r="C224" s="219"/>
      <c r="D224" s="219"/>
      <c r="E224" s="219"/>
      <c r="F224" s="219"/>
      <c r="G224" s="219"/>
      <c r="H224" s="219"/>
      <c r="I224" s="219"/>
    </row>
    <row r="225" spans="1:9" x14ac:dyDescent="0.25">
      <c r="A225" s="113" t="s">
        <v>226</v>
      </c>
      <c r="B225" s="216"/>
      <c r="C225" s="113" t="s">
        <v>226</v>
      </c>
      <c r="D225" s="217" t="s">
        <v>6</v>
      </c>
      <c r="E225" s="221" t="s">
        <v>287</v>
      </c>
      <c r="F225" s="131" t="s">
        <v>324</v>
      </c>
      <c r="G225" s="131">
        <v>1348.8065999999999</v>
      </c>
    </row>
    <row r="226" spans="1:9" x14ac:dyDescent="0.25">
      <c r="A226" s="113" t="s">
        <v>226</v>
      </c>
      <c r="B226" s="216"/>
      <c r="C226" s="113" t="s">
        <v>226</v>
      </c>
      <c r="D226" s="218"/>
      <c r="E226" s="226"/>
      <c r="F226" s="131" t="s">
        <v>325</v>
      </c>
      <c r="G226" s="131">
        <v>3290.0234</v>
      </c>
    </row>
    <row r="227" spans="1:9" x14ac:dyDescent="0.25">
      <c r="A227" s="113" t="s">
        <v>226</v>
      </c>
      <c r="B227" s="216"/>
      <c r="C227" s="113" t="s">
        <v>226</v>
      </c>
      <c r="D227" s="217"/>
      <c r="E227" s="226"/>
      <c r="F227" s="131" t="s">
        <v>326</v>
      </c>
      <c r="G227" s="131">
        <v>977</v>
      </c>
    </row>
    <row r="228" spans="1:9" x14ac:dyDescent="0.25">
      <c r="A228" s="113" t="s">
        <v>226</v>
      </c>
      <c r="B228" s="216"/>
      <c r="C228" s="113" t="s">
        <v>226</v>
      </c>
      <c r="D228" s="217"/>
      <c r="E228" s="226"/>
      <c r="F228" s="131" t="s">
        <v>327</v>
      </c>
      <c r="G228" s="131">
        <v>5.69</v>
      </c>
    </row>
    <row r="229" spans="1:9" ht="30" x14ac:dyDescent="0.25">
      <c r="A229" s="113" t="s">
        <v>226</v>
      </c>
      <c r="B229" s="216"/>
      <c r="C229" s="113" t="s">
        <v>226</v>
      </c>
      <c r="D229" s="217"/>
      <c r="E229" s="222"/>
      <c r="F229" s="131" t="s">
        <v>328</v>
      </c>
      <c r="G229" s="131">
        <v>1348.8065999999999</v>
      </c>
    </row>
    <row r="230" spans="1:9" x14ac:dyDescent="0.25">
      <c r="A230" s="113" t="s">
        <v>226</v>
      </c>
      <c r="B230" s="216"/>
      <c r="C230" s="113" t="s">
        <v>226</v>
      </c>
      <c r="D230" s="217"/>
      <c r="E230" s="219" t="s">
        <v>343</v>
      </c>
      <c r="F230" s="219"/>
      <c r="G230" s="219"/>
      <c r="H230" s="219"/>
      <c r="I230" s="219"/>
    </row>
    <row r="231" spans="1:9" x14ac:dyDescent="0.25">
      <c r="A231" s="113" t="s">
        <v>226</v>
      </c>
      <c r="B231" s="216"/>
      <c r="C231" s="113" t="s">
        <v>226</v>
      </c>
      <c r="D231" s="217"/>
      <c r="E231" s="219"/>
      <c r="F231" s="219"/>
      <c r="G231" s="219"/>
      <c r="H231" s="219"/>
      <c r="I231" s="219"/>
    </row>
    <row r="232" spans="1:9" x14ac:dyDescent="0.25">
      <c r="A232" s="113" t="s">
        <v>226</v>
      </c>
      <c r="B232" s="216"/>
      <c r="C232" s="113" t="s">
        <v>226</v>
      </c>
      <c r="D232" s="217"/>
      <c r="E232" s="219"/>
      <c r="F232" s="219"/>
      <c r="G232" s="219"/>
      <c r="H232" s="219"/>
      <c r="I232" s="219"/>
    </row>
    <row r="233" spans="1:9" x14ac:dyDescent="0.25">
      <c r="A233" s="113" t="s">
        <v>226</v>
      </c>
      <c r="B233" s="216"/>
      <c r="C233" s="113" t="s">
        <v>226</v>
      </c>
      <c r="D233" s="217"/>
      <c r="E233" s="219"/>
      <c r="F233" s="219"/>
      <c r="G233" s="219"/>
      <c r="H233" s="219"/>
      <c r="I233" s="219"/>
    </row>
    <row r="234" spans="1:9" x14ac:dyDescent="0.25">
      <c r="A234" s="113" t="s">
        <v>226</v>
      </c>
      <c r="B234" s="216"/>
      <c r="C234" s="113" t="s">
        <v>226</v>
      </c>
      <c r="D234" s="216"/>
      <c r="E234" s="113" t="s">
        <v>226</v>
      </c>
      <c r="F234" s="217" t="s">
        <v>6</v>
      </c>
      <c r="G234" s="221" t="s">
        <v>274</v>
      </c>
      <c r="H234" s="131" t="s">
        <v>324</v>
      </c>
      <c r="I234" s="131">
        <v>1118.9372000000001</v>
      </c>
    </row>
    <row r="235" spans="1:9" x14ac:dyDescent="0.25">
      <c r="A235" s="113" t="s">
        <v>226</v>
      </c>
      <c r="B235" s="216"/>
      <c r="C235" s="113" t="s">
        <v>226</v>
      </c>
      <c r="D235" s="216"/>
      <c r="E235" s="113" t="s">
        <v>226</v>
      </c>
      <c r="F235" s="218"/>
      <c r="G235" s="226"/>
      <c r="H235" s="131" t="s">
        <v>325</v>
      </c>
      <c r="I235" s="131">
        <v>2148.4866000000002</v>
      </c>
    </row>
    <row r="236" spans="1:9" x14ac:dyDescent="0.25">
      <c r="A236" s="113" t="s">
        <v>226</v>
      </c>
      <c r="B236" s="216"/>
      <c r="C236" s="113" t="s">
        <v>226</v>
      </c>
      <c r="D236" s="216"/>
      <c r="E236" s="113" t="s">
        <v>226</v>
      </c>
      <c r="F236" s="217"/>
      <c r="G236" s="226"/>
      <c r="H236" s="131" t="s">
        <v>326</v>
      </c>
      <c r="I236" s="131">
        <v>860</v>
      </c>
    </row>
    <row r="237" spans="1:9" x14ac:dyDescent="0.25">
      <c r="A237" s="113" t="s">
        <v>226</v>
      </c>
      <c r="B237" s="216"/>
      <c r="C237" s="113" t="s">
        <v>226</v>
      </c>
      <c r="D237" s="216"/>
      <c r="E237" s="113" t="s">
        <v>226</v>
      </c>
      <c r="F237" s="217"/>
      <c r="G237" s="226"/>
      <c r="H237" s="131" t="s">
        <v>327</v>
      </c>
      <c r="I237" s="131">
        <v>5.01</v>
      </c>
    </row>
    <row r="238" spans="1:9" ht="30" x14ac:dyDescent="0.25">
      <c r="A238" s="113" t="s">
        <v>226</v>
      </c>
      <c r="B238" s="216"/>
      <c r="C238" s="113" t="s">
        <v>226</v>
      </c>
      <c r="D238" s="216"/>
      <c r="E238" s="113" t="s">
        <v>226</v>
      </c>
      <c r="F238" s="217"/>
      <c r="G238" s="222"/>
      <c r="H238" s="131" t="s">
        <v>328</v>
      </c>
      <c r="I238" s="131">
        <v>1118.9372000000001</v>
      </c>
    </row>
    <row r="239" spans="1:9" x14ac:dyDescent="0.25">
      <c r="A239" s="113" t="s">
        <v>226</v>
      </c>
      <c r="B239" s="216"/>
      <c r="C239" s="113" t="s">
        <v>226</v>
      </c>
      <c r="D239" s="216"/>
      <c r="E239" s="113" t="s">
        <v>226</v>
      </c>
      <c r="F239" s="217"/>
      <c r="G239" s="223"/>
      <c r="H239" s="223"/>
      <c r="I239" s="223"/>
    </row>
    <row r="240" spans="1:9" x14ac:dyDescent="0.25">
      <c r="A240" s="113" t="s">
        <v>226</v>
      </c>
      <c r="B240" s="216"/>
      <c r="C240" s="113" t="s">
        <v>226</v>
      </c>
      <c r="D240" s="216"/>
      <c r="E240" s="113" t="s">
        <v>226</v>
      </c>
      <c r="F240" s="217"/>
      <c r="G240" s="219"/>
      <c r="H240" s="219"/>
      <c r="I240" s="219"/>
    </row>
    <row r="241" spans="1:9" x14ac:dyDescent="0.25">
      <c r="A241" s="113" t="s">
        <v>226</v>
      </c>
      <c r="B241" s="216"/>
      <c r="C241" s="113" t="s">
        <v>226</v>
      </c>
      <c r="D241" s="216"/>
      <c r="E241" s="113" t="s">
        <v>226</v>
      </c>
      <c r="F241" s="217"/>
      <c r="G241" s="219"/>
      <c r="H241" s="219"/>
      <c r="I241" s="219"/>
    </row>
    <row r="242" spans="1:9" x14ac:dyDescent="0.25">
      <c r="A242" s="113" t="s">
        <v>226</v>
      </c>
      <c r="B242" s="216"/>
      <c r="C242" s="113" t="s">
        <v>226</v>
      </c>
      <c r="D242" s="216"/>
      <c r="E242" s="113" t="s">
        <v>226</v>
      </c>
      <c r="F242" s="217"/>
      <c r="G242" s="224"/>
      <c r="H242" s="224"/>
      <c r="I242" s="224"/>
    </row>
    <row r="243" spans="1:9" x14ac:dyDescent="0.25">
      <c r="A243" s="113" t="s">
        <v>226</v>
      </c>
      <c r="B243" s="216"/>
      <c r="C243" s="113" t="s">
        <v>226</v>
      </c>
      <c r="D243" s="216"/>
      <c r="E243" s="113" t="s">
        <v>226</v>
      </c>
      <c r="F243" s="217" t="s">
        <v>7</v>
      </c>
      <c r="G243" s="221" t="s">
        <v>281</v>
      </c>
      <c r="H243" s="131" t="s">
        <v>324</v>
      </c>
      <c r="I243" s="134">
        <v>3038.4443999999999</v>
      </c>
    </row>
    <row r="244" spans="1:9" x14ac:dyDescent="0.25">
      <c r="A244" s="113" t="s">
        <v>226</v>
      </c>
      <c r="B244" s="216"/>
      <c r="C244" s="113" t="s">
        <v>226</v>
      </c>
      <c r="D244" s="216"/>
      <c r="E244" s="113" t="s">
        <v>226</v>
      </c>
      <c r="F244" s="218"/>
      <c r="G244" s="226"/>
      <c r="H244" s="131" t="s">
        <v>325</v>
      </c>
      <c r="I244" s="131">
        <v>7322.5380999999998</v>
      </c>
    </row>
    <row r="245" spans="1:9" x14ac:dyDescent="0.25">
      <c r="A245" s="113" t="s">
        <v>226</v>
      </c>
      <c r="B245" s="216"/>
      <c r="C245" s="113" t="s">
        <v>226</v>
      </c>
      <c r="D245" s="216"/>
      <c r="E245" s="113" t="s">
        <v>226</v>
      </c>
      <c r="F245" s="217"/>
      <c r="G245" s="226"/>
      <c r="H245" s="131" t="s">
        <v>326</v>
      </c>
      <c r="I245" s="131">
        <v>117</v>
      </c>
    </row>
    <row r="246" spans="1:9" x14ac:dyDescent="0.25">
      <c r="A246" s="113" t="s">
        <v>226</v>
      </c>
      <c r="B246" s="216"/>
      <c r="C246" s="113" t="s">
        <v>226</v>
      </c>
      <c r="D246" s="216"/>
      <c r="E246" s="113" t="s">
        <v>226</v>
      </c>
      <c r="F246" s="217"/>
      <c r="G246" s="226"/>
      <c r="H246" s="131" t="s">
        <v>327</v>
      </c>
      <c r="I246" s="131">
        <v>0.68</v>
      </c>
    </row>
    <row r="247" spans="1:9" ht="30" x14ac:dyDescent="0.25">
      <c r="A247" s="113" t="s">
        <v>226</v>
      </c>
      <c r="B247" s="216"/>
      <c r="C247" s="113" t="s">
        <v>226</v>
      </c>
      <c r="D247" s="216"/>
      <c r="E247" s="113" t="s">
        <v>226</v>
      </c>
      <c r="F247" s="217"/>
      <c r="G247" s="222"/>
      <c r="H247" s="131" t="s">
        <v>328</v>
      </c>
      <c r="I247" s="131">
        <v>3038.4443999999999</v>
      </c>
    </row>
    <row r="248" spans="1:9" x14ac:dyDescent="0.25">
      <c r="A248" s="113" t="s">
        <v>226</v>
      </c>
      <c r="B248" s="216"/>
      <c r="C248" s="113" t="s">
        <v>226</v>
      </c>
      <c r="D248" s="216"/>
      <c r="E248" s="113"/>
      <c r="F248" s="217"/>
      <c r="G248" s="223"/>
      <c r="H248" s="223"/>
      <c r="I248" s="223"/>
    </row>
    <row r="249" spans="1:9" x14ac:dyDescent="0.25">
      <c r="A249" s="113" t="s">
        <v>226</v>
      </c>
      <c r="B249" s="216"/>
      <c r="C249" s="113" t="s">
        <v>226</v>
      </c>
      <c r="D249" s="216"/>
      <c r="E249" s="113"/>
      <c r="F249" s="217"/>
      <c r="G249" s="219"/>
      <c r="H249" s="219"/>
      <c r="I249" s="219"/>
    </row>
    <row r="250" spans="1:9" x14ac:dyDescent="0.25">
      <c r="A250" s="113" t="s">
        <v>226</v>
      </c>
      <c r="B250" s="216"/>
      <c r="C250" s="113" t="s">
        <v>226</v>
      </c>
      <c r="D250" s="216"/>
      <c r="E250" s="113"/>
      <c r="F250" s="217"/>
      <c r="G250" s="219"/>
      <c r="H250" s="219"/>
      <c r="I250" s="219"/>
    </row>
    <row r="251" spans="1:9" x14ac:dyDescent="0.25">
      <c r="A251" s="113" t="s">
        <v>226</v>
      </c>
      <c r="B251" s="216"/>
      <c r="C251" s="113" t="s">
        <v>226</v>
      </c>
      <c r="D251" s="216"/>
      <c r="E251" s="113"/>
      <c r="F251" s="218"/>
      <c r="G251" s="219"/>
      <c r="H251" s="219"/>
      <c r="I251" s="219"/>
    </row>
    <row r="252" spans="1:9" x14ac:dyDescent="0.25">
      <c r="A252" s="113" t="s">
        <v>226</v>
      </c>
      <c r="B252" s="216"/>
      <c r="C252" s="113" t="s">
        <v>226</v>
      </c>
      <c r="D252" s="217" t="s">
        <v>7</v>
      </c>
      <c r="E252" s="221" t="s">
        <v>291</v>
      </c>
      <c r="F252" s="131" t="s">
        <v>324</v>
      </c>
      <c r="G252" s="134">
        <v>3667.6464999999998</v>
      </c>
    </row>
    <row r="253" spans="1:9" x14ac:dyDescent="0.25">
      <c r="A253" s="113" t="s">
        <v>226</v>
      </c>
      <c r="B253" s="216"/>
      <c r="C253" s="113" t="s">
        <v>226</v>
      </c>
      <c r="D253" s="218"/>
      <c r="E253" s="226"/>
      <c r="F253" s="131" t="s">
        <v>325</v>
      </c>
      <c r="G253" s="131">
        <v>8586.3853999999992</v>
      </c>
    </row>
    <row r="254" spans="1:9" x14ac:dyDescent="0.25">
      <c r="A254" s="113" t="s">
        <v>226</v>
      </c>
      <c r="B254" s="216"/>
      <c r="C254" s="113" t="s">
        <v>226</v>
      </c>
      <c r="D254" s="217"/>
      <c r="E254" s="226"/>
      <c r="F254" s="131" t="s">
        <v>326</v>
      </c>
      <c r="G254" s="131">
        <v>215</v>
      </c>
    </row>
    <row r="255" spans="1:9" x14ac:dyDescent="0.25">
      <c r="A255" s="113" t="s">
        <v>226</v>
      </c>
      <c r="B255" s="216"/>
      <c r="C255" s="113" t="s">
        <v>226</v>
      </c>
      <c r="D255" s="217"/>
      <c r="E255" s="226"/>
      <c r="F255" s="131" t="s">
        <v>327</v>
      </c>
      <c r="G255" s="131">
        <v>1.25</v>
      </c>
    </row>
    <row r="256" spans="1:9" ht="30" x14ac:dyDescent="0.25">
      <c r="A256" s="113" t="s">
        <v>226</v>
      </c>
      <c r="B256" s="216"/>
      <c r="C256" s="113" t="s">
        <v>226</v>
      </c>
      <c r="D256" s="217"/>
      <c r="E256" s="222"/>
      <c r="F256" s="131" t="s">
        <v>328</v>
      </c>
      <c r="G256" s="131">
        <v>3667.6464999999998</v>
      </c>
    </row>
    <row r="257" spans="1:9" x14ac:dyDescent="0.25">
      <c r="A257" s="113" t="s">
        <v>226</v>
      </c>
      <c r="B257" s="216"/>
      <c r="C257" s="113"/>
      <c r="D257" s="217"/>
      <c r="E257" s="219"/>
      <c r="F257" s="219"/>
      <c r="G257" s="219"/>
      <c r="H257" s="219"/>
      <c r="I257" s="219"/>
    </row>
    <row r="258" spans="1:9" x14ac:dyDescent="0.25">
      <c r="A258" s="113" t="s">
        <v>226</v>
      </c>
      <c r="B258" s="216"/>
      <c r="C258" s="113"/>
      <c r="D258" s="217"/>
      <c r="E258" s="219"/>
      <c r="F258" s="219"/>
      <c r="G258" s="219"/>
      <c r="H258" s="219"/>
      <c r="I258" s="219"/>
    </row>
    <row r="259" spans="1:9" x14ac:dyDescent="0.25">
      <c r="A259" s="113" t="s">
        <v>226</v>
      </c>
      <c r="B259" s="216"/>
      <c r="C259" s="113"/>
      <c r="D259" s="217"/>
      <c r="E259" s="219"/>
      <c r="F259" s="219"/>
      <c r="G259" s="219"/>
      <c r="H259" s="219"/>
      <c r="I259" s="219"/>
    </row>
    <row r="260" spans="1:9" x14ac:dyDescent="0.25">
      <c r="A260" s="113" t="s">
        <v>226</v>
      </c>
      <c r="B260" s="216"/>
      <c r="C260" s="113"/>
      <c r="D260" s="218"/>
      <c r="E260" s="219"/>
      <c r="F260" s="219"/>
      <c r="G260" s="219"/>
      <c r="H260" s="219"/>
      <c r="I260" s="219"/>
    </row>
    <row r="261" spans="1:9" x14ac:dyDescent="0.25">
      <c r="A261" s="113" t="s">
        <v>226</v>
      </c>
      <c r="B261" s="217" t="s">
        <v>344</v>
      </c>
      <c r="C261" s="221" t="s">
        <v>285</v>
      </c>
      <c r="D261" s="131" t="s">
        <v>324</v>
      </c>
      <c r="E261" s="134">
        <v>2708.8222000000001</v>
      </c>
    </row>
    <row r="262" spans="1:9" x14ac:dyDescent="0.25">
      <c r="A262" s="113" t="s">
        <v>226</v>
      </c>
      <c r="B262" s="218"/>
      <c r="C262" s="226"/>
      <c r="D262" s="131" t="s">
        <v>325</v>
      </c>
      <c r="E262" s="131">
        <v>5319.2979999999998</v>
      </c>
    </row>
    <row r="263" spans="1:9" x14ac:dyDescent="0.25">
      <c r="A263" s="113" t="s">
        <v>226</v>
      </c>
      <c r="B263" s="217"/>
      <c r="C263" s="226"/>
      <c r="D263" s="131" t="s">
        <v>326</v>
      </c>
      <c r="E263" s="131">
        <v>911</v>
      </c>
    </row>
    <row r="264" spans="1:9" x14ac:dyDescent="0.25">
      <c r="A264" s="113" t="s">
        <v>226</v>
      </c>
      <c r="B264" s="217"/>
      <c r="C264" s="226"/>
      <c r="D264" s="131" t="s">
        <v>327</v>
      </c>
      <c r="E264" s="131">
        <v>5.3</v>
      </c>
    </row>
    <row r="265" spans="1:9" ht="30" x14ac:dyDescent="0.25">
      <c r="A265" s="113" t="s">
        <v>226</v>
      </c>
      <c r="B265" s="217"/>
      <c r="C265" s="222"/>
      <c r="D265" s="131" t="s">
        <v>328</v>
      </c>
      <c r="E265" s="131">
        <v>2708.8222000000001</v>
      </c>
    </row>
    <row r="266" spans="1:9" x14ac:dyDescent="0.25">
      <c r="A266" s="113" t="s">
        <v>226</v>
      </c>
      <c r="B266" s="217"/>
      <c r="C266" s="219" t="s">
        <v>345</v>
      </c>
      <c r="D266" s="219"/>
      <c r="E266" s="219"/>
      <c r="F266" s="219"/>
      <c r="G266" s="219"/>
      <c r="H266" s="219"/>
      <c r="I266" s="219"/>
    </row>
    <row r="267" spans="1:9" x14ac:dyDescent="0.25">
      <c r="A267" s="113" t="s">
        <v>226</v>
      </c>
      <c r="B267" s="217"/>
      <c r="C267" s="219"/>
      <c r="D267" s="219"/>
      <c r="E267" s="219"/>
      <c r="F267" s="219"/>
      <c r="G267" s="219"/>
      <c r="H267" s="219"/>
      <c r="I267" s="219"/>
    </row>
    <row r="268" spans="1:9" x14ac:dyDescent="0.25">
      <c r="A268" s="113" t="s">
        <v>226</v>
      </c>
      <c r="B268" s="217"/>
      <c r="C268" s="219"/>
      <c r="D268" s="219"/>
      <c r="E268" s="219"/>
      <c r="F268" s="219"/>
      <c r="G268" s="219"/>
      <c r="H268" s="219"/>
      <c r="I268" s="219"/>
    </row>
    <row r="269" spans="1:9" x14ac:dyDescent="0.25">
      <c r="A269" s="113" t="s">
        <v>226</v>
      </c>
      <c r="B269" s="217"/>
      <c r="C269" s="219"/>
      <c r="D269" s="219"/>
      <c r="E269" s="219"/>
      <c r="F269" s="219"/>
      <c r="G269" s="219"/>
      <c r="H269" s="219"/>
      <c r="I269" s="219"/>
    </row>
    <row r="270" spans="1:9" x14ac:dyDescent="0.25">
      <c r="A270" s="113" t="s">
        <v>226</v>
      </c>
      <c r="B270" s="216"/>
      <c r="C270" s="113" t="s">
        <v>226</v>
      </c>
      <c r="D270" s="217" t="s">
        <v>6</v>
      </c>
      <c r="E270" s="221" t="s">
        <v>295</v>
      </c>
      <c r="F270" s="131" t="s">
        <v>324</v>
      </c>
      <c r="G270" s="134">
        <v>2287.4376000000002</v>
      </c>
    </row>
    <row r="271" spans="1:9" x14ac:dyDescent="0.25">
      <c r="A271" s="113" t="s">
        <v>226</v>
      </c>
      <c r="B271" s="216"/>
      <c r="C271" s="113" t="s">
        <v>226</v>
      </c>
      <c r="D271" s="218"/>
      <c r="E271" s="226"/>
      <c r="F271" s="131" t="s">
        <v>325</v>
      </c>
      <c r="G271" s="131">
        <v>5483.1031000000003</v>
      </c>
    </row>
    <row r="272" spans="1:9" x14ac:dyDescent="0.25">
      <c r="A272" s="113" t="s">
        <v>226</v>
      </c>
      <c r="B272" s="216"/>
      <c r="C272" s="113" t="s">
        <v>226</v>
      </c>
      <c r="D272" s="217"/>
      <c r="E272" s="226"/>
      <c r="F272" s="131" t="s">
        <v>326</v>
      </c>
      <c r="G272" s="131">
        <v>697</v>
      </c>
    </row>
    <row r="273" spans="1:9" x14ac:dyDescent="0.25">
      <c r="A273" s="113" t="s">
        <v>226</v>
      </c>
      <c r="B273" s="216"/>
      <c r="C273" s="113" t="s">
        <v>226</v>
      </c>
      <c r="D273" s="217"/>
      <c r="E273" s="226"/>
      <c r="F273" s="131" t="s">
        <v>327</v>
      </c>
      <c r="G273" s="131">
        <v>4.0599999999999996</v>
      </c>
    </row>
    <row r="274" spans="1:9" ht="30" x14ac:dyDescent="0.25">
      <c r="A274" s="113" t="s">
        <v>226</v>
      </c>
      <c r="B274" s="216"/>
      <c r="C274" s="113" t="s">
        <v>226</v>
      </c>
      <c r="D274" s="217"/>
      <c r="E274" s="222"/>
      <c r="F274" s="131" t="s">
        <v>328</v>
      </c>
      <c r="G274" s="131">
        <v>2287.4376000000002</v>
      </c>
    </row>
    <row r="275" spans="1:9" x14ac:dyDescent="0.25">
      <c r="A275" s="113" t="s">
        <v>226</v>
      </c>
      <c r="B275" s="216"/>
      <c r="C275" s="113" t="s">
        <v>226</v>
      </c>
      <c r="D275" s="217"/>
      <c r="E275" s="219" t="s">
        <v>346</v>
      </c>
      <c r="F275" s="219"/>
      <c r="G275" s="219"/>
      <c r="H275" s="219"/>
      <c r="I275" s="219"/>
    </row>
    <row r="276" spans="1:9" x14ac:dyDescent="0.25">
      <c r="A276" s="113" t="s">
        <v>226</v>
      </c>
      <c r="B276" s="216"/>
      <c r="C276" s="113" t="s">
        <v>226</v>
      </c>
      <c r="D276" s="217"/>
      <c r="E276" s="219"/>
      <c r="F276" s="219"/>
      <c r="G276" s="219"/>
      <c r="H276" s="219"/>
      <c r="I276" s="219"/>
    </row>
    <row r="277" spans="1:9" x14ac:dyDescent="0.25">
      <c r="A277" s="113" t="s">
        <v>226</v>
      </c>
      <c r="B277" s="216"/>
      <c r="C277" s="113" t="s">
        <v>226</v>
      </c>
      <c r="D277" s="217"/>
      <c r="E277" s="219"/>
      <c r="F277" s="219"/>
      <c r="G277" s="219"/>
      <c r="H277" s="219"/>
      <c r="I277" s="219"/>
    </row>
    <row r="278" spans="1:9" x14ac:dyDescent="0.25">
      <c r="A278" s="113" t="s">
        <v>226</v>
      </c>
      <c r="B278" s="216"/>
      <c r="C278" s="113" t="s">
        <v>226</v>
      </c>
      <c r="D278" s="217"/>
      <c r="E278" s="219"/>
      <c r="F278" s="219"/>
      <c r="G278" s="219"/>
      <c r="H278" s="219"/>
      <c r="I278" s="219"/>
    </row>
    <row r="279" spans="1:9" x14ac:dyDescent="0.25">
      <c r="A279" s="113" t="s">
        <v>226</v>
      </c>
      <c r="B279" s="216"/>
      <c r="C279" s="113" t="s">
        <v>226</v>
      </c>
      <c r="D279" s="216"/>
      <c r="E279" s="113" t="s">
        <v>226</v>
      </c>
      <c r="F279" s="217" t="s">
        <v>347</v>
      </c>
      <c r="G279" s="221" t="s">
        <v>282</v>
      </c>
      <c r="H279" s="131" t="s">
        <v>324</v>
      </c>
      <c r="I279" s="134">
        <v>2024.1987999999999</v>
      </c>
    </row>
    <row r="280" spans="1:9" x14ac:dyDescent="0.25">
      <c r="A280" s="113" t="s">
        <v>226</v>
      </c>
      <c r="B280" s="216"/>
      <c r="C280" s="113" t="s">
        <v>226</v>
      </c>
      <c r="D280" s="216"/>
      <c r="E280" s="113" t="s">
        <v>226</v>
      </c>
      <c r="F280" s="218"/>
      <c r="G280" s="226"/>
      <c r="H280" s="131" t="s">
        <v>325</v>
      </c>
      <c r="I280" s="131">
        <v>3145.0913999999998</v>
      </c>
    </row>
    <row r="281" spans="1:9" x14ac:dyDescent="0.25">
      <c r="A281" s="113" t="s">
        <v>226</v>
      </c>
      <c r="B281" s="216"/>
      <c r="C281" s="113" t="s">
        <v>226</v>
      </c>
      <c r="D281" s="216"/>
      <c r="E281" s="113" t="s">
        <v>226</v>
      </c>
      <c r="F281" s="217"/>
      <c r="G281" s="226"/>
      <c r="H281" s="131" t="s">
        <v>326</v>
      </c>
      <c r="I281" s="131">
        <v>644</v>
      </c>
    </row>
    <row r="282" spans="1:9" x14ac:dyDescent="0.25">
      <c r="A282" s="113" t="s">
        <v>226</v>
      </c>
      <c r="B282" s="216"/>
      <c r="C282" s="113" t="s">
        <v>226</v>
      </c>
      <c r="D282" s="216"/>
      <c r="E282" s="113" t="s">
        <v>226</v>
      </c>
      <c r="F282" s="217"/>
      <c r="G282" s="226"/>
      <c r="H282" s="131" t="s">
        <v>327</v>
      </c>
      <c r="I282" s="131">
        <v>3.75</v>
      </c>
    </row>
    <row r="283" spans="1:9" ht="30" x14ac:dyDescent="0.25">
      <c r="A283" s="113" t="s">
        <v>226</v>
      </c>
      <c r="B283" s="216"/>
      <c r="C283" s="113" t="s">
        <v>226</v>
      </c>
      <c r="D283" s="216"/>
      <c r="E283" s="113" t="s">
        <v>226</v>
      </c>
      <c r="F283" s="217"/>
      <c r="G283" s="222"/>
      <c r="H283" s="131" t="s">
        <v>328</v>
      </c>
      <c r="I283" s="131">
        <v>2024.1987999999999</v>
      </c>
    </row>
    <row r="284" spans="1:9" x14ac:dyDescent="0.25">
      <c r="A284" s="113" t="s">
        <v>226</v>
      </c>
      <c r="B284" s="216"/>
      <c r="C284" s="113" t="s">
        <v>226</v>
      </c>
      <c r="D284" s="216"/>
      <c r="E284" s="113" t="s">
        <v>226</v>
      </c>
      <c r="F284" s="217"/>
      <c r="G284" s="223"/>
      <c r="H284" s="223"/>
      <c r="I284" s="223"/>
    </row>
    <row r="285" spans="1:9" x14ac:dyDescent="0.25">
      <c r="A285" s="113" t="s">
        <v>226</v>
      </c>
      <c r="B285" s="216"/>
      <c r="C285" s="113" t="s">
        <v>226</v>
      </c>
      <c r="D285" s="216"/>
      <c r="E285" s="113" t="s">
        <v>226</v>
      </c>
      <c r="F285" s="217"/>
      <c r="G285" s="219"/>
      <c r="H285" s="219"/>
      <c r="I285" s="219"/>
    </row>
    <row r="286" spans="1:9" x14ac:dyDescent="0.25">
      <c r="A286" s="113" t="s">
        <v>226</v>
      </c>
      <c r="B286" s="216"/>
      <c r="C286" s="113" t="s">
        <v>226</v>
      </c>
      <c r="D286" s="216"/>
      <c r="E286" s="113" t="s">
        <v>226</v>
      </c>
      <c r="F286" s="217"/>
      <c r="G286" s="219"/>
      <c r="H286" s="219"/>
      <c r="I286" s="219"/>
    </row>
    <row r="287" spans="1:9" x14ac:dyDescent="0.25">
      <c r="A287" s="113" t="s">
        <v>226</v>
      </c>
      <c r="B287" s="216"/>
      <c r="C287" s="113" t="s">
        <v>226</v>
      </c>
      <c r="D287" s="216"/>
      <c r="E287" s="113" t="s">
        <v>226</v>
      </c>
      <c r="F287" s="217"/>
      <c r="G287" s="224"/>
      <c r="H287" s="224"/>
      <c r="I287" s="224"/>
    </row>
    <row r="288" spans="1:9" x14ac:dyDescent="0.25">
      <c r="A288" s="113" t="s">
        <v>226</v>
      </c>
      <c r="B288" s="216"/>
      <c r="C288" s="113" t="s">
        <v>226</v>
      </c>
      <c r="D288" s="216"/>
      <c r="E288" s="113" t="s">
        <v>226</v>
      </c>
      <c r="F288" s="217" t="s">
        <v>7</v>
      </c>
      <c r="G288" s="221" t="s">
        <v>289</v>
      </c>
      <c r="H288" s="131" t="s">
        <v>324</v>
      </c>
      <c r="I288" s="134">
        <v>5486.0376999999999</v>
      </c>
    </row>
    <row r="289" spans="1:9" x14ac:dyDescent="0.25">
      <c r="A289" s="113" t="s">
        <v>226</v>
      </c>
      <c r="B289" s="216"/>
      <c r="C289" s="113" t="s">
        <v>226</v>
      </c>
      <c r="D289" s="216"/>
      <c r="E289" s="113" t="s">
        <v>226</v>
      </c>
      <c r="F289" s="218"/>
      <c r="G289" s="226"/>
      <c r="H289" s="131" t="s">
        <v>325</v>
      </c>
      <c r="I289" s="131">
        <v>16395.160199999998</v>
      </c>
    </row>
    <row r="290" spans="1:9" x14ac:dyDescent="0.25">
      <c r="A290" s="113" t="s">
        <v>226</v>
      </c>
      <c r="B290" s="216"/>
      <c r="C290" s="113" t="s">
        <v>226</v>
      </c>
      <c r="D290" s="216"/>
      <c r="E290" s="113" t="s">
        <v>226</v>
      </c>
      <c r="F290" s="217"/>
      <c r="G290" s="226"/>
      <c r="H290" s="131" t="s">
        <v>326</v>
      </c>
      <c r="I290" s="131">
        <v>53</v>
      </c>
    </row>
    <row r="291" spans="1:9" x14ac:dyDescent="0.25">
      <c r="A291" s="113" t="s">
        <v>226</v>
      </c>
      <c r="B291" s="216"/>
      <c r="C291" s="113" t="s">
        <v>226</v>
      </c>
      <c r="D291" s="216"/>
      <c r="E291" s="113" t="s">
        <v>226</v>
      </c>
      <c r="F291" s="217"/>
      <c r="G291" s="226"/>
      <c r="H291" s="131" t="s">
        <v>327</v>
      </c>
      <c r="I291" s="131">
        <v>0.31</v>
      </c>
    </row>
    <row r="292" spans="1:9" ht="30" x14ac:dyDescent="0.25">
      <c r="A292" s="113" t="s">
        <v>226</v>
      </c>
      <c r="B292" s="216"/>
      <c r="C292" s="113" t="s">
        <v>226</v>
      </c>
      <c r="D292" s="216"/>
      <c r="E292" s="113" t="s">
        <v>226</v>
      </c>
      <c r="F292" s="217"/>
      <c r="G292" s="222"/>
      <c r="H292" s="131" t="s">
        <v>328</v>
      </c>
      <c r="I292" s="131">
        <v>5486.0376999999999</v>
      </c>
    </row>
    <row r="293" spans="1:9" x14ac:dyDescent="0.25">
      <c r="A293" s="113" t="s">
        <v>226</v>
      </c>
      <c r="B293" s="216"/>
      <c r="C293" s="113" t="s">
        <v>226</v>
      </c>
      <c r="D293" s="216"/>
      <c r="E293" s="113"/>
      <c r="F293" s="217"/>
      <c r="G293" s="223"/>
      <c r="H293" s="223"/>
      <c r="I293" s="223"/>
    </row>
    <row r="294" spans="1:9" x14ac:dyDescent="0.25">
      <c r="A294" s="113" t="s">
        <v>226</v>
      </c>
      <c r="B294" s="216"/>
      <c r="C294" s="113" t="s">
        <v>226</v>
      </c>
      <c r="D294" s="216"/>
      <c r="E294" s="113"/>
      <c r="F294" s="217"/>
      <c r="G294" s="219"/>
      <c r="H294" s="219"/>
      <c r="I294" s="219"/>
    </row>
    <row r="295" spans="1:9" x14ac:dyDescent="0.25">
      <c r="A295" s="113" t="s">
        <v>226</v>
      </c>
      <c r="B295" s="216"/>
      <c r="C295" s="113" t="s">
        <v>226</v>
      </c>
      <c r="D295" s="216"/>
      <c r="E295" s="113"/>
      <c r="F295" s="217"/>
      <c r="G295" s="219"/>
      <c r="H295" s="219"/>
      <c r="I295" s="219"/>
    </row>
    <row r="296" spans="1:9" x14ac:dyDescent="0.25">
      <c r="A296" s="113" t="s">
        <v>226</v>
      </c>
      <c r="B296" s="216"/>
      <c r="C296" s="113" t="s">
        <v>226</v>
      </c>
      <c r="D296" s="216"/>
      <c r="E296" s="113"/>
      <c r="F296" s="218"/>
      <c r="G296" s="219"/>
      <c r="H296" s="219"/>
      <c r="I296" s="219"/>
    </row>
    <row r="297" spans="1:9" x14ac:dyDescent="0.25">
      <c r="A297" s="113" t="s">
        <v>226</v>
      </c>
      <c r="B297" s="216"/>
      <c r="C297" s="113" t="s">
        <v>226</v>
      </c>
      <c r="D297" s="217" t="s">
        <v>7</v>
      </c>
      <c r="E297" s="221" t="s">
        <v>296</v>
      </c>
      <c r="F297" s="131" t="s">
        <v>324</v>
      </c>
      <c r="G297" s="134">
        <v>4081.2757000000001</v>
      </c>
    </row>
    <row r="298" spans="1:9" x14ac:dyDescent="0.25">
      <c r="A298" s="113" t="s">
        <v>226</v>
      </c>
      <c r="B298" s="216"/>
      <c r="C298" s="113" t="s">
        <v>226</v>
      </c>
      <c r="D298" s="218"/>
      <c r="E298" s="226"/>
      <c r="F298" s="131" t="s">
        <v>325</v>
      </c>
      <c r="G298" s="131">
        <v>4491.3544000000002</v>
      </c>
    </row>
    <row r="299" spans="1:9" x14ac:dyDescent="0.25">
      <c r="A299" s="113" t="s">
        <v>226</v>
      </c>
      <c r="B299" s="216"/>
      <c r="C299" s="113" t="s">
        <v>226</v>
      </c>
      <c r="D299" s="217"/>
      <c r="E299" s="226"/>
      <c r="F299" s="131" t="s">
        <v>326</v>
      </c>
      <c r="G299" s="131">
        <v>214</v>
      </c>
    </row>
    <row r="300" spans="1:9" x14ac:dyDescent="0.25">
      <c r="A300" s="113" t="s">
        <v>226</v>
      </c>
      <c r="B300" s="216"/>
      <c r="C300" s="113" t="s">
        <v>226</v>
      </c>
      <c r="D300" s="217"/>
      <c r="E300" s="226"/>
      <c r="F300" s="131" t="s">
        <v>327</v>
      </c>
      <c r="G300" s="131">
        <v>1.25</v>
      </c>
    </row>
    <row r="301" spans="1:9" ht="30" x14ac:dyDescent="0.25">
      <c r="A301" s="113" t="s">
        <v>226</v>
      </c>
      <c r="B301" s="216"/>
      <c r="C301" s="113" t="s">
        <v>226</v>
      </c>
      <c r="D301" s="217"/>
      <c r="E301" s="222"/>
      <c r="F301" s="131" t="s">
        <v>328</v>
      </c>
      <c r="G301" s="131">
        <v>4081.2757000000001</v>
      </c>
    </row>
    <row r="302" spans="1:9" x14ac:dyDescent="0.25">
      <c r="A302" s="113" t="s">
        <v>226</v>
      </c>
      <c r="B302" s="216"/>
      <c r="C302" s="113"/>
      <c r="D302" s="217"/>
      <c r="E302" s="219" t="s">
        <v>348</v>
      </c>
      <c r="F302" s="219"/>
      <c r="G302" s="219"/>
      <c r="H302" s="219"/>
      <c r="I302" s="219"/>
    </row>
    <row r="303" spans="1:9" x14ac:dyDescent="0.25">
      <c r="A303" s="113" t="s">
        <v>226</v>
      </c>
      <c r="B303" s="216"/>
      <c r="C303" s="113"/>
      <c r="D303" s="217"/>
      <c r="E303" s="219"/>
      <c r="F303" s="219"/>
      <c r="G303" s="219"/>
      <c r="H303" s="219"/>
      <c r="I303" s="219"/>
    </row>
    <row r="304" spans="1:9" x14ac:dyDescent="0.25">
      <c r="A304" s="113" t="s">
        <v>226</v>
      </c>
      <c r="B304" s="216"/>
      <c r="C304" s="113"/>
      <c r="D304" s="217"/>
      <c r="E304" s="219"/>
      <c r="F304" s="219"/>
      <c r="G304" s="219"/>
      <c r="H304" s="219"/>
      <c r="I304" s="219"/>
    </row>
    <row r="305" spans="1:9" x14ac:dyDescent="0.25">
      <c r="A305" s="113" t="s">
        <v>226</v>
      </c>
      <c r="B305" s="216"/>
      <c r="C305" s="113"/>
      <c r="D305" s="217"/>
      <c r="E305" s="219"/>
      <c r="F305" s="219"/>
      <c r="G305" s="219"/>
      <c r="H305" s="219"/>
      <c r="I305" s="219"/>
    </row>
    <row r="306" spans="1:9" x14ac:dyDescent="0.25">
      <c r="A306" s="113" t="s">
        <v>226</v>
      </c>
      <c r="B306" s="216"/>
      <c r="C306" s="216"/>
      <c r="D306" s="216"/>
      <c r="E306" s="113" t="s">
        <v>226</v>
      </c>
      <c r="F306" s="217" t="s">
        <v>6</v>
      </c>
      <c r="G306" s="221" t="s">
        <v>290</v>
      </c>
      <c r="H306" s="131" t="s">
        <v>324</v>
      </c>
      <c r="I306" s="134">
        <v>3625.2</v>
      </c>
    </row>
    <row r="307" spans="1:9" x14ac:dyDescent="0.25">
      <c r="A307" s="113" t="s">
        <v>226</v>
      </c>
      <c r="B307" s="216"/>
      <c r="C307" s="216"/>
      <c r="D307" s="216"/>
      <c r="E307" s="113" t="s">
        <v>226</v>
      </c>
      <c r="F307" s="218"/>
      <c r="G307" s="226"/>
      <c r="H307" s="131" t="s">
        <v>325</v>
      </c>
      <c r="I307" s="131">
        <v>4181.3352000000004</v>
      </c>
    </row>
    <row r="308" spans="1:9" x14ac:dyDescent="0.25">
      <c r="A308" s="113" t="s">
        <v>226</v>
      </c>
      <c r="B308" s="216"/>
      <c r="C308" s="216"/>
      <c r="D308" s="216"/>
      <c r="E308" s="113" t="s">
        <v>226</v>
      </c>
      <c r="F308" s="217"/>
      <c r="G308" s="226"/>
      <c r="H308" s="131" t="s">
        <v>326</v>
      </c>
      <c r="I308" s="131">
        <v>160</v>
      </c>
    </row>
    <row r="309" spans="1:9" x14ac:dyDescent="0.25">
      <c r="A309" s="113" t="s">
        <v>226</v>
      </c>
      <c r="B309" s="216"/>
      <c r="C309" s="216"/>
      <c r="D309" s="216"/>
      <c r="E309" s="113" t="s">
        <v>226</v>
      </c>
      <c r="F309" s="217"/>
      <c r="G309" s="226"/>
      <c r="H309" s="131" t="s">
        <v>327</v>
      </c>
      <c r="I309" s="131">
        <v>0.93</v>
      </c>
    </row>
    <row r="310" spans="1:9" ht="30" x14ac:dyDescent="0.25">
      <c r="A310" s="113" t="s">
        <v>226</v>
      </c>
      <c r="B310" s="216"/>
      <c r="C310" s="216"/>
      <c r="D310" s="216"/>
      <c r="E310" s="113" t="s">
        <v>226</v>
      </c>
      <c r="F310" s="217"/>
      <c r="G310" s="222"/>
      <c r="H310" s="131" t="s">
        <v>328</v>
      </c>
      <c r="I310" s="131">
        <v>3625.2</v>
      </c>
    </row>
    <row r="311" spans="1:9" x14ac:dyDescent="0.25">
      <c r="A311" s="113" t="s">
        <v>226</v>
      </c>
      <c r="B311" s="216"/>
      <c r="C311" s="216"/>
      <c r="D311" s="216"/>
      <c r="E311" s="113" t="s">
        <v>226</v>
      </c>
      <c r="F311" s="217"/>
      <c r="G311" s="223"/>
      <c r="H311" s="223"/>
      <c r="I311" s="223"/>
    </row>
    <row r="312" spans="1:9" x14ac:dyDescent="0.25">
      <c r="A312" s="113" t="s">
        <v>226</v>
      </c>
      <c r="B312" s="216"/>
      <c r="C312" s="216"/>
      <c r="D312" s="216"/>
      <c r="E312" s="113" t="s">
        <v>226</v>
      </c>
      <c r="F312" s="217"/>
      <c r="G312" s="219"/>
      <c r="H312" s="219"/>
      <c r="I312" s="219"/>
    </row>
    <row r="313" spans="1:9" x14ac:dyDescent="0.25">
      <c r="A313" s="113" t="s">
        <v>226</v>
      </c>
      <c r="B313" s="216"/>
      <c r="C313" s="216"/>
      <c r="D313" s="216"/>
      <c r="E313" s="113" t="s">
        <v>226</v>
      </c>
      <c r="F313" s="217"/>
      <c r="G313" s="219"/>
      <c r="H313" s="219"/>
      <c r="I313" s="219"/>
    </row>
    <row r="314" spans="1:9" x14ac:dyDescent="0.25">
      <c r="A314" s="113" t="s">
        <v>226</v>
      </c>
      <c r="B314" s="216"/>
      <c r="C314" s="216"/>
      <c r="D314" s="216"/>
      <c r="E314" s="113" t="s">
        <v>226</v>
      </c>
      <c r="F314" s="217"/>
      <c r="G314" s="224"/>
      <c r="H314" s="224"/>
      <c r="I314" s="224"/>
    </row>
    <row r="315" spans="1:9" x14ac:dyDescent="0.25">
      <c r="A315" s="113" t="s">
        <v>226</v>
      </c>
      <c r="B315" s="216"/>
      <c r="C315" s="216"/>
      <c r="D315" s="216"/>
      <c r="E315" s="113" t="s">
        <v>226</v>
      </c>
      <c r="F315" s="217" t="s">
        <v>7</v>
      </c>
      <c r="G315" s="221" t="s">
        <v>349</v>
      </c>
      <c r="H315" s="131" t="s">
        <v>324</v>
      </c>
      <c r="I315" s="134">
        <v>5432.6111000000001</v>
      </c>
    </row>
    <row r="316" spans="1:9" x14ac:dyDescent="0.25">
      <c r="A316" s="113" t="s">
        <v>226</v>
      </c>
      <c r="B316" s="216"/>
      <c r="C316" s="216"/>
      <c r="D316" s="216"/>
      <c r="E316" s="113" t="s">
        <v>226</v>
      </c>
      <c r="F316" s="218"/>
      <c r="G316" s="226"/>
      <c r="H316" s="131" t="s">
        <v>325</v>
      </c>
      <c r="I316" s="131">
        <v>5111.7973000000002</v>
      </c>
    </row>
    <row r="317" spans="1:9" x14ac:dyDescent="0.25">
      <c r="A317" s="113" t="s">
        <v>226</v>
      </c>
      <c r="B317" s="216"/>
      <c r="C317" s="216"/>
      <c r="D317" s="216"/>
      <c r="E317" s="113" t="s">
        <v>226</v>
      </c>
      <c r="F317" s="217"/>
      <c r="G317" s="226"/>
      <c r="H317" s="131" t="s">
        <v>326</v>
      </c>
      <c r="I317" s="131">
        <v>54</v>
      </c>
    </row>
    <row r="318" spans="1:9" x14ac:dyDescent="0.25">
      <c r="A318" s="113" t="s">
        <v>226</v>
      </c>
      <c r="B318" s="216"/>
      <c r="C318" s="216"/>
      <c r="D318" s="216"/>
      <c r="E318" s="113" t="s">
        <v>226</v>
      </c>
      <c r="F318" s="217"/>
      <c r="G318" s="226"/>
      <c r="H318" s="131" t="s">
        <v>327</v>
      </c>
      <c r="I318" s="131">
        <v>0.31</v>
      </c>
    </row>
    <row r="319" spans="1:9" ht="30" x14ac:dyDescent="0.25">
      <c r="A319" s="113" t="s">
        <v>226</v>
      </c>
      <c r="B319" s="216"/>
      <c r="C319" s="216"/>
      <c r="D319" s="216"/>
      <c r="E319" s="113" t="s">
        <v>226</v>
      </c>
      <c r="F319" s="217"/>
      <c r="G319" s="222"/>
      <c r="H319" s="131" t="s">
        <v>328</v>
      </c>
      <c r="I319" s="131">
        <v>5432.6111000000001</v>
      </c>
    </row>
    <row r="320" spans="1:9" x14ac:dyDescent="0.25">
      <c r="A320" s="113" t="s">
        <v>226</v>
      </c>
      <c r="B320" s="216"/>
      <c r="C320" s="216"/>
      <c r="D320" s="216"/>
      <c r="E320" s="113"/>
      <c r="F320" s="217"/>
      <c r="G320" s="223"/>
      <c r="H320" s="223"/>
      <c r="I320" s="223"/>
    </row>
    <row r="321" spans="1:9" x14ac:dyDescent="0.25">
      <c r="A321" s="113" t="s">
        <v>226</v>
      </c>
      <c r="B321" s="216"/>
      <c r="C321" s="216"/>
      <c r="D321" s="216"/>
      <c r="E321" s="113"/>
      <c r="F321" s="217"/>
      <c r="G321" s="219"/>
      <c r="H321" s="219"/>
      <c r="I321" s="219"/>
    </row>
    <row r="322" spans="1:9" x14ac:dyDescent="0.25">
      <c r="A322" s="113" t="s">
        <v>226</v>
      </c>
      <c r="B322" s="216"/>
      <c r="C322" s="216"/>
      <c r="D322" s="216"/>
      <c r="E322" s="113"/>
      <c r="F322" s="217"/>
      <c r="G322" s="219"/>
      <c r="H322" s="219"/>
      <c r="I322" s="219"/>
    </row>
    <row r="323" spans="1:9" x14ac:dyDescent="0.25">
      <c r="A323" s="113" t="s">
        <v>226</v>
      </c>
      <c r="B323" s="216"/>
      <c r="C323" s="225"/>
      <c r="D323" s="225"/>
      <c r="E323" s="113"/>
      <c r="F323" s="217"/>
      <c r="G323" s="219"/>
      <c r="H323" s="219"/>
      <c r="I323" s="219"/>
    </row>
    <row r="324" spans="1:9" x14ac:dyDescent="0.25">
      <c r="A324" s="113" t="s">
        <v>226</v>
      </c>
      <c r="B324" s="217" t="s">
        <v>350</v>
      </c>
      <c r="C324" s="221" t="s">
        <v>293</v>
      </c>
      <c r="D324" s="131" t="s">
        <v>324</v>
      </c>
      <c r="E324" s="134">
        <v>3784.3045000000002</v>
      </c>
    </row>
    <row r="325" spans="1:9" x14ac:dyDescent="0.25">
      <c r="A325" s="113" t="s">
        <v>226</v>
      </c>
      <c r="B325" s="218"/>
      <c r="C325" s="226"/>
      <c r="D325" s="131" t="s">
        <v>325</v>
      </c>
      <c r="E325" s="131">
        <v>6644.6341000000002</v>
      </c>
    </row>
    <row r="326" spans="1:9" x14ac:dyDescent="0.25">
      <c r="A326" s="113" t="s">
        <v>226</v>
      </c>
      <c r="B326" s="217"/>
      <c r="C326" s="226"/>
      <c r="D326" s="131" t="s">
        <v>326</v>
      </c>
      <c r="E326" s="131">
        <v>381</v>
      </c>
    </row>
    <row r="327" spans="1:9" x14ac:dyDescent="0.25">
      <c r="A327" s="113" t="s">
        <v>226</v>
      </c>
      <c r="B327" s="217"/>
      <c r="C327" s="226"/>
      <c r="D327" s="131" t="s">
        <v>327</v>
      </c>
      <c r="E327" s="131">
        <v>2.2200000000000002</v>
      </c>
    </row>
    <row r="328" spans="1:9" ht="30" x14ac:dyDescent="0.25">
      <c r="A328" s="113" t="s">
        <v>226</v>
      </c>
      <c r="B328" s="217"/>
      <c r="C328" s="222"/>
      <c r="D328" s="131" t="s">
        <v>328</v>
      </c>
      <c r="E328" s="131">
        <v>3784.3045000000002</v>
      </c>
    </row>
    <row r="329" spans="1:9" x14ac:dyDescent="0.25">
      <c r="A329" s="113" t="s">
        <v>226</v>
      </c>
      <c r="B329" s="217"/>
      <c r="C329" s="219" t="s">
        <v>351</v>
      </c>
      <c r="D329" s="219"/>
      <c r="E329" s="219"/>
      <c r="F329" s="219"/>
      <c r="G329" s="219"/>
      <c r="H329" s="219"/>
      <c r="I329" s="219"/>
    </row>
    <row r="330" spans="1:9" x14ac:dyDescent="0.25">
      <c r="A330" s="113" t="s">
        <v>226</v>
      </c>
      <c r="B330" s="217"/>
      <c r="C330" s="219"/>
      <c r="D330" s="219"/>
      <c r="E330" s="219"/>
      <c r="F330" s="219"/>
      <c r="G330" s="219"/>
      <c r="H330" s="219"/>
      <c r="I330" s="219"/>
    </row>
    <row r="331" spans="1:9" x14ac:dyDescent="0.25">
      <c r="A331" s="113" t="s">
        <v>226</v>
      </c>
      <c r="B331" s="217"/>
      <c r="C331" s="219"/>
      <c r="D331" s="219"/>
      <c r="E331" s="219"/>
      <c r="F331" s="219"/>
      <c r="G331" s="219"/>
      <c r="H331" s="219"/>
      <c r="I331" s="219"/>
    </row>
    <row r="332" spans="1:9" x14ac:dyDescent="0.25">
      <c r="A332" s="113" t="s">
        <v>226</v>
      </c>
      <c r="B332" s="217"/>
      <c r="C332" s="219"/>
      <c r="D332" s="219"/>
      <c r="E332" s="219"/>
      <c r="F332" s="219"/>
      <c r="G332" s="219"/>
      <c r="H332" s="219"/>
      <c r="I332" s="219"/>
    </row>
    <row r="333" spans="1:9" x14ac:dyDescent="0.25">
      <c r="A333" s="113" t="s">
        <v>226</v>
      </c>
      <c r="B333" s="216"/>
      <c r="C333" s="113" t="s">
        <v>226</v>
      </c>
      <c r="D333" s="217" t="s">
        <v>6</v>
      </c>
      <c r="E333" s="221" t="s">
        <v>300</v>
      </c>
      <c r="F333" s="131" t="s">
        <v>324</v>
      </c>
      <c r="G333" s="134">
        <v>3071.4386</v>
      </c>
    </row>
    <row r="334" spans="1:9" x14ac:dyDescent="0.25">
      <c r="A334" s="113" t="s">
        <v>226</v>
      </c>
      <c r="B334" s="216"/>
      <c r="C334" s="113" t="s">
        <v>226</v>
      </c>
      <c r="D334" s="218"/>
      <c r="E334" s="226"/>
      <c r="F334" s="131" t="s">
        <v>325</v>
      </c>
      <c r="G334" s="131">
        <v>4562.9706999999999</v>
      </c>
    </row>
    <row r="335" spans="1:9" x14ac:dyDescent="0.25">
      <c r="A335" s="113" t="s">
        <v>226</v>
      </c>
      <c r="B335" s="216"/>
      <c r="C335" s="113" t="s">
        <v>226</v>
      </c>
      <c r="D335" s="217"/>
      <c r="E335" s="226"/>
      <c r="F335" s="131" t="s">
        <v>326</v>
      </c>
      <c r="G335" s="131">
        <v>285</v>
      </c>
    </row>
    <row r="336" spans="1:9" x14ac:dyDescent="0.25">
      <c r="A336" s="113" t="s">
        <v>226</v>
      </c>
      <c r="B336" s="216"/>
      <c r="C336" s="113" t="s">
        <v>226</v>
      </c>
      <c r="D336" s="217"/>
      <c r="E336" s="226"/>
      <c r="F336" s="131" t="s">
        <v>327</v>
      </c>
      <c r="G336" s="131">
        <v>1.66</v>
      </c>
    </row>
    <row r="337" spans="1:9" ht="30" x14ac:dyDescent="0.25">
      <c r="A337" s="113" t="s">
        <v>226</v>
      </c>
      <c r="B337" s="216"/>
      <c r="C337" s="113" t="s">
        <v>226</v>
      </c>
      <c r="D337" s="217"/>
      <c r="E337" s="222"/>
      <c r="F337" s="131" t="s">
        <v>328</v>
      </c>
      <c r="G337" s="131">
        <v>3071.4386</v>
      </c>
    </row>
    <row r="338" spans="1:9" x14ac:dyDescent="0.25">
      <c r="A338" s="113" t="s">
        <v>226</v>
      </c>
      <c r="B338" s="216"/>
      <c r="C338" s="113" t="s">
        <v>226</v>
      </c>
      <c r="D338" s="217"/>
      <c r="E338" s="219" t="s">
        <v>352</v>
      </c>
      <c r="F338" s="219"/>
      <c r="G338" s="219"/>
      <c r="H338" s="219"/>
      <c r="I338" s="219"/>
    </row>
    <row r="339" spans="1:9" x14ac:dyDescent="0.25">
      <c r="A339" s="113" t="s">
        <v>226</v>
      </c>
      <c r="B339" s="216"/>
      <c r="C339" s="113" t="s">
        <v>226</v>
      </c>
      <c r="D339" s="217"/>
      <c r="E339" s="219"/>
      <c r="F339" s="219"/>
      <c r="G339" s="219"/>
      <c r="H339" s="219"/>
      <c r="I339" s="219"/>
    </row>
    <row r="340" spans="1:9" x14ac:dyDescent="0.25">
      <c r="A340" s="113" t="s">
        <v>226</v>
      </c>
      <c r="B340" s="216"/>
      <c r="C340" s="113" t="s">
        <v>226</v>
      </c>
      <c r="D340" s="217"/>
      <c r="E340" s="219"/>
      <c r="F340" s="219"/>
      <c r="G340" s="219"/>
      <c r="H340" s="219"/>
      <c r="I340" s="219"/>
    </row>
    <row r="341" spans="1:9" x14ac:dyDescent="0.25">
      <c r="A341" s="113" t="s">
        <v>226</v>
      </c>
      <c r="B341" s="216"/>
      <c r="C341" s="113" t="s">
        <v>226</v>
      </c>
      <c r="D341" s="217"/>
      <c r="E341" s="219"/>
      <c r="F341" s="219"/>
      <c r="G341" s="219"/>
      <c r="H341" s="219"/>
      <c r="I341" s="219"/>
    </row>
    <row r="342" spans="1:9" x14ac:dyDescent="0.25">
      <c r="A342" s="113" t="s">
        <v>226</v>
      </c>
      <c r="B342" s="216"/>
      <c r="C342" s="113" t="s">
        <v>226</v>
      </c>
      <c r="D342" s="216"/>
      <c r="E342" s="113" t="s">
        <v>226</v>
      </c>
      <c r="F342" s="217" t="s">
        <v>6</v>
      </c>
      <c r="G342" s="221" t="s">
        <v>353</v>
      </c>
      <c r="H342" s="131" t="s">
        <v>324</v>
      </c>
      <c r="I342" s="134">
        <v>2650.3083999999999</v>
      </c>
    </row>
    <row r="343" spans="1:9" x14ac:dyDescent="0.25">
      <c r="A343" s="113" t="s">
        <v>226</v>
      </c>
      <c r="B343" s="216"/>
      <c r="C343" s="113" t="s">
        <v>226</v>
      </c>
      <c r="D343" s="216"/>
      <c r="E343" s="113" t="s">
        <v>226</v>
      </c>
      <c r="F343" s="218"/>
      <c r="G343" s="226"/>
      <c r="H343" s="131" t="s">
        <v>325</v>
      </c>
      <c r="I343" s="131">
        <v>3573.82</v>
      </c>
    </row>
    <row r="344" spans="1:9" x14ac:dyDescent="0.25">
      <c r="A344" s="113" t="s">
        <v>226</v>
      </c>
      <c r="B344" s="216"/>
      <c r="C344" s="113" t="s">
        <v>226</v>
      </c>
      <c r="D344" s="216"/>
      <c r="E344" s="113" t="s">
        <v>226</v>
      </c>
      <c r="F344" s="217"/>
      <c r="G344" s="226"/>
      <c r="H344" s="131" t="s">
        <v>326</v>
      </c>
      <c r="I344" s="131">
        <v>227</v>
      </c>
    </row>
    <row r="345" spans="1:9" x14ac:dyDescent="0.25">
      <c r="A345" s="113" t="s">
        <v>226</v>
      </c>
      <c r="B345" s="216"/>
      <c r="C345" s="113" t="s">
        <v>226</v>
      </c>
      <c r="D345" s="216"/>
      <c r="E345" s="113" t="s">
        <v>226</v>
      </c>
      <c r="F345" s="217"/>
      <c r="G345" s="226"/>
      <c r="H345" s="131" t="s">
        <v>327</v>
      </c>
      <c r="I345" s="131">
        <v>1.32</v>
      </c>
    </row>
    <row r="346" spans="1:9" ht="30" x14ac:dyDescent="0.25">
      <c r="A346" s="113" t="s">
        <v>226</v>
      </c>
      <c r="B346" s="216"/>
      <c r="C346" s="113" t="s">
        <v>226</v>
      </c>
      <c r="D346" s="216"/>
      <c r="E346" s="113" t="s">
        <v>226</v>
      </c>
      <c r="F346" s="217"/>
      <c r="G346" s="222"/>
      <c r="H346" s="131" t="s">
        <v>328</v>
      </c>
      <c r="I346" s="131">
        <v>2650.3083999999999</v>
      </c>
    </row>
    <row r="347" spans="1:9" x14ac:dyDescent="0.25">
      <c r="A347" s="113" t="s">
        <v>226</v>
      </c>
      <c r="B347" s="216"/>
      <c r="C347" s="113" t="s">
        <v>226</v>
      </c>
      <c r="D347" s="216"/>
      <c r="E347" s="113" t="s">
        <v>226</v>
      </c>
      <c r="F347" s="217"/>
      <c r="G347" s="223"/>
      <c r="H347" s="223"/>
      <c r="I347" s="223"/>
    </row>
    <row r="348" spans="1:9" x14ac:dyDescent="0.25">
      <c r="A348" s="113" t="s">
        <v>226</v>
      </c>
      <c r="B348" s="216"/>
      <c r="C348" s="113" t="s">
        <v>226</v>
      </c>
      <c r="D348" s="216"/>
      <c r="E348" s="113" t="s">
        <v>226</v>
      </c>
      <c r="F348" s="217"/>
      <c r="G348" s="219"/>
      <c r="H348" s="219"/>
      <c r="I348" s="219"/>
    </row>
    <row r="349" spans="1:9" x14ac:dyDescent="0.25">
      <c r="A349" s="113" t="s">
        <v>226</v>
      </c>
      <c r="B349" s="216"/>
      <c r="C349" s="113" t="s">
        <v>226</v>
      </c>
      <c r="D349" s="216"/>
      <c r="E349" s="113" t="s">
        <v>226</v>
      </c>
      <c r="F349" s="217"/>
      <c r="G349" s="219"/>
      <c r="H349" s="219"/>
      <c r="I349" s="219"/>
    </row>
    <row r="350" spans="1:9" x14ac:dyDescent="0.25">
      <c r="A350" s="113" t="s">
        <v>226</v>
      </c>
      <c r="B350" s="216"/>
      <c r="C350" s="113" t="s">
        <v>226</v>
      </c>
      <c r="D350" s="216"/>
      <c r="E350" s="113" t="s">
        <v>226</v>
      </c>
      <c r="F350" s="217"/>
      <c r="G350" s="224"/>
      <c r="H350" s="224"/>
      <c r="I350" s="224"/>
    </row>
    <row r="351" spans="1:9" x14ac:dyDescent="0.25">
      <c r="A351" s="113" t="s">
        <v>226</v>
      </c>
      <c r="B351" s="216"/>
      <c r="C351" s="113" t="s">
        <v>226</v>
      </c>
      <c r="D351" s="216"/>
      <c r="E351" s="113" t="s">
        <v>226</v>
      </c>
      <c r="F351" s="217" t="s">
        <v>7</v>
      </c>
      <c r="G351" s="221" t="s">
        <v>354</v>
      </c>
      <c r="H351" s="131" t="s">
        <v>324</v>
      </c>
      <c r="I351" s="134">
        <v>4719.6552000000001</v>
      </c>
    </row>
    <row r="352" spans="1:9" x14ac:dyDescent="0.25">
      <c r="A352" s="113" t="s">
        <v>226</v>
      </c>
      <c r="B352" s="216"/>
      <c r="C352" s="113" t="s">
        <v>226</v>
      </c>
      <c r="D352" s="216"/>
      <c r="E352" s="113" t="s">
        <v>226</v>
      </c>
      <c r="F352" s="218"/>
      <c r="G352" s="226"/>
      <c r="H352" s="131" t="s">
        <v>325</v>
      </c>
      <c r="I352" s="131">
        <v>7044.6472999999996</v>
      </c>
    </row>
    <row r="353" spans="1:9" x14ac:dyDescent="0.25">
      <c r="A353" s="113" t="s">
        <v>226</v>
      </c>
      <c r="B353" s="216"/>
      <c r="C353" s="113" t="s">
        <v>226</v>
      </c>
      <c r="D353" s="216"/>
      <c r="E353" s="113" t="s">
        <v>226</v>
      </c>
      <c r="F353" s="217"/>
      <c r="G353" s="226"/>
      <c r="H353" s="131" t="s">
        <v>326</v>
      </c>
      <c r="I353" s="131">
        <v>58</v>
      </c>
    </row>
    <row r="354" spans="1:9" x14ac:dyDescent="0.25">
      <c r="A354" s="113" t="s">
        <v>226</v>
      </c>
      <c r="B354" s="216"/>
      <c r="C354" s="113" t="s">
        <v>226</v>
      </c>
      <c r="D354" s="216"/>
      <c r="E354" s="113" t="s">
        <v>226</v>
      </c>
      <c r="F354" s="217"/>
      <c r="G354" s="226"/>
      <c r="H354" s="131" t="s">
        <v>327</v>
      </c>
      <c r="I354" s="131">
        <v>0.34</v>
      </c>
    </row>
    <row r="355" spans="1:9" ht="30" x14ac:dyDescent="0.25">
      <c r="A355" s="113" t="s">
        <v>226</v>
      </c>
      <c r="B355" s="216"/>
      <c r="C355" s="113" t="s">
        <v>226</v>
      </c>
      <c r="D355" s="216"/>
      <c r="E355" s="113" t="s">
        <v>226</v>
      </c>
      <c r="F355" s="217"/>
      <c r="G355" s="222"/>
      <c r="H355" s="131" t="s">
        <v>328</v>
      </c>
      <c r="I355" s="131">
        <v>4719.6552000000001</v>
      </c>
    </row>
    <row r="356" spans="1:9" x14ac:dyDescent="0.25">
      <c r="A356" s="113" t="s">
        <v>226</v>
      </c>
      <c r="B356" s="216"/>
      <c r="C356" s="113" t="s">
        <v>226</v>
      </c>
      <c r="D356" s="216"/>
      <c r="E356" s="113"/>
      <c r="F356" s="217"/>
      <c r="G356" s="223"/>
      <c r="H356" s="223"/>
      <c r="I356" s="223"/>
    </row>
    <row r="357" spans="1:9" x14ac:dyDescent="0.25">
      <c r="A357" s="113" t="s">
        <v>226</v>
      </c>
      <c r="B357" s="216"/>
      <c r="C357" s="113" t="s">
        <v>226</v>
      </c>
      <c r="D357" s="216"/>
      <c r="E357" s="113"/>
      <c r="F357" s="217"/>
      <c r="G357" s="219"/>
      <c r="H357" s="219"/>
      <c r="I357" s="219"/>
    </row>
    <row r="358" spans="1:9" x14ac:dyDescent="0.25">
      <c r="A358" s="113" t="s">
        <v>226</v>
      </c>
      <c r="B358" s="216"/>
      <c r="C358" s="113" t="s">
        <v>226</v>
      </c>
      <c r="D358" s="216"/>
      <c r="E358" s="113"/>
      <c r="F358" s="217"/>
      <c r="G358" s="219"/>
      <c r="H358" s="219"/>
      <c r="I358" s="219"/>
    </row>
    <row r="359" spans="1:9" x14ac:dyDescent="0.25">
      <c r="A359" s="113" t="s">
        <v>226</v>
      </c>
      <c r="B359" s="216"/>
      <c r="C359" s="113" t="s">
        <v>226</v>
      </c>
      <c r="D359" s="216"/>
      <c r="E359" s="113"/>
      <c r="F359" s="218"/>
      <c r="G359" s="219"/>
      <c r="H359" s="219"/>
      <c r="I359" s="219"/>
    </row>
    <row r="360" spans="1:9" x14ac:dyDescent="0.25">
      <c r="A360" s="113" t="s">
        <v>226</v>
      </c>
      <c r="B360" s="216"/>
      <c r="C360" s="113" t="s">
        <v>226</v>
      </c>
      <c r="D360" s="217" t="s">
        <v>7</v>
      </c>
      <c r="E360" s="221" t="s">
        <v>301</v>
      </c>
      <c r="F360" s="131" t="s">
        <v>324</v>
      </c>
      <c r="G360" s="134">
        <v>5900.625</v>
      </c>
    </row>
    <row r="361" spans="1:9" x14ac:dyDescent="0.25">
      <c r="A361" s="113" t="s">
        <v>226</v>
      </c>
      <c r="B361" s="216"/>
      <c r="C361" s="113" t="s">
        <v>226</v>
      </c>
      <c r="D361" s="218"/>
      <c r="E361" s="226"/>
      <c r="F361" s="131" t="s">
        <v>325</v>
      </c>
      <c r="G361" s="131">
        <v>10407.267599999999</v>
      </c>
    </row>
    <row r="362" spans="1:9" x14ac:dyDescent="0.25">
      <c r="A362" s="113" t="s">
        <v>226</v>
      </c>
      <c r="B362" s="216"/>
      <c r="C362" s="113" t="s">
        <v>226</v>
      </c>
      <c r="D362" s="217"/>
      <c r="E362" s="226"/>
      <c r="F362" s="131" t="s">
        <v>326</v>
      </c>
      <c r="G362" s="131">
        <v>96</v>
      </c>
    </row>
    <row r="363" spans="1:9" x14ac:dyDescent="0.25">
      <c r="A363" s="113" t="s">
        <v>226</v>
      </c>
      <c r="B363" s="216"/>
      <c r="C363" s="113" t="s">
        <v>226</v>
      </c>
      <c r="D363" s="217"/>
      <c r="E363" s="226"/>
      <c r="F363" s="131" t="s">
        <v>327</v>
      </c>
      <c r="G363" s="131">
        <v>0.56000000000000005</v>
      </c>
    </row>
    <row r="364" spans="1:9" ht="30" x14ac:dyDescent="0.25">
      <c r="A364" s="113" t="s">
        <v>226</v>
      </c>
      <c r="B364" s="216"/>
      <c r="C364" s="113" t="s">
        <v>226</v>
      </c>
      <c r="D364" s="217"/>
      <c r="E364" s="222"/>
      <c r="F364" s="131" t="s">
        <v>328</v>
      </c>
      <c r="G364" s="131">
        <v>5900.625</v>
      </c>
    </row>
    <row r="365" spans="1:9" x14ac:dyDescent="0.25">
      <c r="A365" s="113" t="s">
        <v>226</v>
      </c>
      <c r="B365" s="216"/>
      <c r="C365" s="113"/>
      <c r="D365" s="217"/>
      <c r="E365" s="219"/>
      <c r="F365" s="219"/>
      <c r="G365" s="219"/>
      <c r="H365" s="219"/>
      <c r="I365" s="219"/>
    </row>
    <row r="366" spans="1:9" x14ac:dyDescent="0.25">
      <c r="A366" s="113" t="s">
        <v>226</v>
      </c>
      <c r="B366" s="216"/>
      <c r="C366" s="113"/>
      <c r="D366" s="217"/>
      <c r="E366" s="219"/>
      <c r="F366" s="219"/>
      <c r="G366" s="219"/>
      <c r="H366" s="219"/>
      <c r="I366" s="219"/>
    </row>
    <row r="367" spans="1:9" x14ac:dyDescent="0.25">
      <c r="A367" s="113" t="s">
        <v>226</v>
      </c>
      <c r="B367" s="216"/>
      <c r="C367" s="113"/>
      <c r="D367" s="217"/>
      <c r="E367" s="219"/>
      <c r="F367" s="219"/>
      <c r="G367" s="219"/>
      <c r="H367" s="219"/>
      <c r="I367" s="219"/>
    </row>
    <row r="368" spans="1:9" x14ac:dyDescent="0.25">
      <c r="A368" s="113" t="s">
        <v>226</v>
      </c>
      <c r="B368" s="216"/>
      <c r="C368" s="113"/>
      <c r="D368" s="218"/>
      <c r="E368" s="219"/>
      <c r="F368" s="219"/>
      <c r="G368" s="219"/>
      <c r="H368" s="219"/>
      <c r="I368" s="219"/>
    </row>
    <row r="369" spans="1:9" x14ac:dyDescent="0.25">
      <c r="A369" s="113" t="s">
        <v>226</v>
      </c>
      <c r="B369" s="217" t="s">
        <v>292</v>
      </c>
      <c r="C369" s="221" t="s">
        <v>298</v>
      </c>
      <c r="D369" s="131" t="s">
        <v>324</v>
      </c>
      <c r="E369" s="134">
        <v>5981.2404999999999</v>
      </c>
    </row>
    <row r="370" spans="1:9" x14ac:dyDescent="0.25">
      <c r="A370" s="113" t="s">
        <v>226</v>
      </c>
      <c r="B370" s="218"/>
      <c r="C370" s="226"/>
      <c r="D370" s="131" t="s">
        <v>325</v>
      </c>
      <c r="E370" s="131">
        <v>6619.0110000000004</v>
      </c>
    </row>
    <row r="371" spans="1:9" x14ac:dyDescent="0.25">
      <c r="A371" s="113" t="s">
        <v>226</v>
      </c>
      <c r="B371" s="217"/>
      <c r="C371" s="226"/>
      <c r="D371" s="131" t="s">
        <v>326</v>
      </c>
      <c r="E371" s="131">
        <v>395</v>
      </c>
    </row>
    <row r="372" spans="1:9" x14ac:dyDescent="0.25">
      <c r="A372" s="113" t="s">
        <v>226</v>
      </c>
      <c r="B372" s="217"/>
      <c r="C372" s="226"/>
      <c r="D372" s="131" t="s">
        <v>327</v>
      </c>
      <c r="E372" s="131">
        <v>2.2999999999999998</v>
      </c>
    </row>
    <row r="373" spans="1:9" ht="30" x14ac:dyDescent="0.25">
      <c r="A373" s="113" t="s">
        <v>226</v>
      </c>
      <c r="B373" s="217"/>
      <c r="C373" s="222"/>
      <c r="D373" s="131" t="s">
        <v>328</v>
      </c>
      <c r="E373" s="131">
        <v>5981.2404999999999</v>
      </c>
    </row>
    <row r="374" spans="1:9" x14ac:dyDescent="0.25">
      <c r="A374" s="113" t="s">
        <v>226</v>
      </c>
      <c r="B374" s="217"/>
      <c r="C374" s="219" t="s">
        <v>355</v>
      </c>
      <c r="D374" s="219"/>
      <c r="E374" s="219"/>
      <c r="F374" s="219"/>
      <c r="G374" s="219"/>
      <c r="H374" s="219"/>
      <c r="I374" s="219"/>
    </row>
    <row r="375" spans="1:9" x14ac:dyDescent="0.25">
      <c r="A375" s="113" t="s">
        <v>226</v>
      </c>
      <c r="B375" s="217"/>
      <c r="C375" s="219"/>
      <c r="D375" s="219"/>
      <c r="E375" s="219"/>
      <c r="F375" s="219"/>
      <c r="G375" s="219"/>
      <c r="H375" s="219"/>
      <c r="I375" s="219"/>
    </row>
    <row r="376" spans="1:9" x14ac:dyDescent="0.25">
      <c r="A376" s="113" t="s">
        <v>226</v>
      </c>
      <c r="B376" s="217"/>
      <c r="C376" s="219"/>
      <c r="D376" s="219"/>
      <c r="E376" s="219"/>
      <c r="F376" s="219"/>
      <c r="G376" s="219"/>
      <c r="H376" s="219"/>
      <c r="I376" s="219"/>
    </row>
    <row r="377" spans="1:9" x14ac:dyDescent="0.25">
      <c r="A377" s="113" t="s">
        <v>226</v>
      </c>
      <c r="B377" s="217"/>
      <c r="C377" s="219"/>
      <c r="D377" s="219"/>
      <c r="E377" s="219"/>
      <c r="F377" s="219"/>
      <c r="G377" s="219"/>
      <c r="H377" s="219"/>
      <c r="I377" s="219"/>
    </row>
    <row r="378" spans="1:9" x14ac:dyDescent="0.25">
      <c r="A378" s="113" t="s">
        <v>226</v>
      </c>
      <c r="B378" s="216"/>
      <c r="C378" s="113" t="s">
        <v>226</v>
      </c>
      <c r="D378" s="217" t="s">
        <v>6</v>
      </c>
      <c r="E378" s="221" t="s">
        <v>232</v>
      </c>
      <c r="F378" s="131" t="s">
        <v>324</v>
      </c>
      <c r="G378" s="134">
        <v>5296.6045999999997</v>
      </c>
    </row>
    <row r="379" spans="1:9" x14ac:dyDescent="0.25">
      <c r="A379" s="113" t="s">
        <v>226</v>
      </c>
      <c r="B379" s="216"/>
      <c r="C379" s="113" t="s">
        <v>226</v>
      </c>
      <c r="D379" s="218"/>
      <c r="E379" s="226"/>
      <c r="F379" s="131" t="s">
        <v>325</v>
      </c>
      <c r="G379" s="131">
        <v>6285.5155000000004</v>
      </c>
    </row>
    <row r="380" spans="1:9" x14ac:dyDescent="0.25">
      <c r="A380" s="113" t="s">
        <v>226</v>
      </c>
      <c r="B380" s="216"/>
      <c r="C380" s="113" t="s">
        <v>226</v>
      </c>
      <c r="D380" s="217"/>
      <c r="E380" s="226"/>
      <c r="F380" s="131" t="s">
        <v>326</v>
      </c>
      <c r="G380" s="131">
        <v>306</v>
      </c>
    </row>
    <row r="381" spans="1:9" x14ac:dyDescent="0.25">
      <c r="A381" s="113" t="s">
        <v>226</v>
      </c>
      <c r="B381" s="216"/>
      <c r="C381" s="113" t="s">
        <v>226</v>
      </c>
      <c r="D381" s="217"/>
      <c r="E381" s="226"/>
      <c r="F381" s="131" t="s">
        <v>327</v>
      </c>
      <c r="G381" s="131">
        <v>1.78</v>
      </c>
    </row>
    <row r="382" spans="1:9" ht="30" x14ac:dyDescent="0.25">
      <c r="A382" s="113" t="s">
        <v>226</v>
      </c>
      <c r="B382" s="216"/>
      <c r="C382" s="113" t="s">
        <v>226</v>
      </c>
      <c r="D382" s="217"/>
      <c r="E382" s="222"/>
      <c r="F382" s="131" t="s">
        <v>328</v>
      </c>
      <c r="G382" s="131">
        <v>5296.6045999999997</v>
      </c>
    </row>
    <row r="383" spans="1:9" x14ac:dyDescent="0.25">
      <c r="A383" s="113" t="s">
        <v>226</v>
      </c>
      <c r="B383" s="216"/>
      <c r="C383" s="113" t="s">
        <v>226</v>
      </c>
      <c r="D383" s="217"/>
      <c r="E383" s="219" t="s">
        <v>356</v>
      </c>
      <c r="F383" s="219"/>
      <c r="G383" s="219"/>
      <c r="H383" s="219"/>
      <c r="I383" s="219"/>
    </row>
    <row r="384" spans="1:9" x14ac:dyDescent="0.25">
      <c r="A384" s="113" t="s">
        <v>226</v>
      </c>
      <c r="B384" s="216"/>
      <c r="C384" s="113" t="s">
        <v>226</v>
      </c>
      <c r="D384" s="217"/>
      <c r="E384" s="219"/>
      <c r="F384" s="219"/>
      <c r="G384" s="219"/>
      <c r="H384" s="219"/>
      <c r="I384" s="219"/>
    </row>
    <row r="385" spans="1:9" x14ac:dyDescent="0.25">
      <c r="A385" s="113" t="s">
        <v>226</v>
      </c>
      <c r="B385" s="216"/>
      <c r="C385" s="113" t="s">
        <v>226</v>
      </c>
      <c r="D385" s="217"/>
      <c r="E385" s="219"/>
      <c r="F385" s="219"/>
      <c r="G385" s="219"/>
      <c r="H385" s="219"/>
      <c r="I385" s="219"/>
    </row>
    <row r="386" spans="1:9" x14ac:dyDescent="0.25">
      <c r="A386" s="113" t="s">
        <v>226</v>
      </c>
      <c r="B386" s="216"/>
      <c r="C386" s="113" t="s">
        <v>226</v>
      </c>
      <c r="D386" s="217"/>
      <c r="E386" s="219"/>
      <c r="F386" s="219"/>
      <c r="G386" s="219"/>
      <c r="H386" s="219"/>
      <c r="I386" s="219"/>
    </row>
    <row r="387" spans="1:9" x14ac:dyDescent="0.25">
      <c r="A387" s="113" t="s">
        <v>226</v>
      </c>
      <c r="B387" s="216"/>
      <c r="C387" s="113" t="s">
        <v>226</v>
      </c>
      <c r="D387" s="216"/>
      <c r="E387" s="113" t="s">
        <v>226</v>
      </c>
      <c r="F387" s="217" t="s">
        <v>6</v>
      </c>
      <c r="G387" s="221" t="s">
        <v>357</v>
      </c>
      <c r="H387" s="131" t="s">
        <v>324</v>
      </c>
      <c r="I387" s="134">
        <v>4636.9457000000002</v>
      </c>
    </row>
    <row r="388" spans="1:9" x14ac:dyDescent="0.25">
      <c r="A388" s="113" t="s">
        <v>226</v>
      </c>
      <c r="B388" s="216"/>
      <c r="C388" s="113" t="s">
        <v>226</v>
      </c>
      <c r="D388" s="216"/>
      <c r="E388" s="113" t="s">
        <v>226</v>
      </c>
      <c r="F388" s="218"/>
      <c r="G388" s="226"/>
      <c r="H388" s="131" t="s">
        <v>325</v>
      </c>
      <c r="I388" s="131">
        <v>5973.8020999999999</v>
      </c>
    </row>
    <row r="389" spans="1:9" x14ac:dyDescent="0.25">
      <c r="A389" s="113" t="s">
        <v>226</v>
      </c>
      <c r="B389" s="216"/>
      <c r="C389" s="113" t="s">
        <v>226</v>
      </c>
      <c r="D389" s="216"/>
      <c r="E389" s="113" t="s">
        <v>226</v>
      </c>
      <c r="F389" s="217"/>
      <c r="G389" s="226"/>
      <c r="H389" s="131" t="s">
        <v>326</v>
      </c>
      <c r="I389" s="131">
        <v>221</v>
      </c>
    </row>
    <row r="390" spans="1:9" x14ac:dyDescent="0.25">
      <c r="A390" s="113" t="s">
        <v>226</v>
      </c>
      <c r="B390" s="216"/>
      <c r="C390" s="113" t="s">
        <v>226</v>
      </c>
      <c r="D390" s="216"/>
      <c r="E390" s="113" t="s">
        <v>226</v>
      </c>
      <c r="F390" s="217"/>
      <c r="G390" s="226"/>
      <c r="H390" s="131" t="s">
        <v>327</v>
      </c>
      <c r="I390" s="131">
        <v>1.29</v>
      </c>
    </row>
    <row r="391" spans="1:9" ht="30" x14ac:dyDescent="0.25">
      <c r="A391" s="113" t="s">
        <v>226</v>
      </c>
      <c r="B391" s="216"/>
      <c r="C391" s="113" t="s">
        <v>226</v>
      </c>
      <c r="D391" s="216"/>
      <c r="E391" s="113" t="s">
        <v>226</v>
      </c>
      <c r="F391" s="217"/>
      <c r="G391" s="222"/>
      <c r="H391" s="131" t="s">
        <v>328</v>
      </c>
      <c r="I391" s="131">
        <v>4636.9457000000002</v>
      </c>
    </row>
    <row r="392" spans="1:9" x14ac:dyDescent="0.25">
      <c r="A392" s="113" t="s">
        <v>226</v>
      </c>
      <c r="B392" s="216"/>
      <c r="C392" s="113" t="s">
        <v>226</v>
      </c>
      <c r="D392" s="216"/>
      <c r="E392" s="113" t="s">
        <v>226</v>
      </c>
      <c r="F392" s="217"/>
      <c r="G392" s="223"/>
      <c r="H392" s="223"/>
      <c r="I392" s="223"/>
    </row>
    <row r="393" spans="1:9" x14ac:dyDescent="0.25">
      <c r="A393" s="113" t="s">
        <v>226</v>
      </c>
      <c r="B393" s="216"/>
      <c r="C393" s="113" t="s">
        <v>226</v>
      </c>
      <c r="D393" s="216"/>
      <c r="E393" s="113" t="s">
        <v>226</v>
      </c>
      <c r="F393" s="217"/>
      <c r="G393" s="219"/>
      <c r="H393" s="219"/>
      <c r="I393" s="219"/>
    </row>
    <row r="394" spans="1:9" x14ac:dyDescent="0.25">
      <c r="A394" s="113" t="s">
        <v>226</v>
      </c>
      <c r="B394" s="216"/>
      <c r="C394" s="113" t="s">
        <v>226</v>
      </c>
      <c r="D394" s="216"/>
      <c r="E394" s="113" t="s">
        <v>226</v>
      </c>
      <c r="F394" s="217"/>
      <c r="G394" s="219"/>
      <c r="H394" s="219"/>
      <c r="I394" s="219"/>
    </row>
    <row r="395" spans="1:9" x14ac:dyDescent="0.25">
      <c r="A395" s="113" t="s">
        <v>226</v>
      </c>
      <c r="B395" s="216"/>
      <c r="C395" s="113" t="s">
        <v>226</v>
      </c>
      <c r="D395" s="216"/>
      <c r="E395" s="113" t="s">
        <v>226</v>
      </c>
      <c r="F395" s="217"/>
      <c r="G395" s="224"/>
      <c r="H395" s="224"/>
      <c r="I395" s="224"/>
    </row>
    <row r="396" spans="1:9" x14ac:dyDescent="0.25">
      <c r="A396" s="113" t="s">
        <v>226</v>
      </c>
      <c r="B396" s="216"/>
      <c r="C396" s="113" t="s">
        <v>226</v>
      </c>
      <c r="D396" s="216"/>
      <c r="E396" s="113" t="s">
        <v>226</v>
      </c>
      <c r="F396" s="217" t="s">
        <v>7</v>
      </c>
      <c r="G396" s="221" t="s">
        <v>358</v>
      </c>
      <c r="H396" s="131" t="s">
        <v>324</v>
      </c>
      <c r="I396" s="134">
        <v>7011.7175999999999</v>
      </c>
    </row>
    <row r="397" spans="1:9" x14ac:dyDescent="0.25">
      <c r="A397" s="113" t="s">
        <v>226</v>
      </c>
      <c r="B397" s="216"/>
      <c r="C397" s="113" t="s">
        <v>226</v>
      </c>
      <c r="D397" s="216"/>
      <c r="E397" s="113" t="s">
        <v>226</v>
      </c>
      <c r="F397" s="218"/>
      <c r="G397" s="226"/>
      <c r="H397" s="131" t="s">
        <v>325</v>
      </c>
      <c r="I397" s="131">
        <v>6772.3670000000002</v>
      </c>
    </row>
    <row r="398" spans="1:9" x14ac:dyDescent="0.25">
      <c r="A398" s="113" t="s">
        <v>226</v>
      </c>
      <c r="B398" s="216"/>
      <c r="C398" s="113" t="s">
        <v>226</v>
      </c>
      <c r="D398" s="216"/>
      <c r="E398" s="113" t="s">
        <v>226</v>
      </c>
      <c r="F398" s="217"/>
      <c r="G398" s="226"/>
      <c r="H398" s="131" t="s">
        <v>326</v>
      </c>
      <c r="I398" s="131">
        <v>85</v>
      </c>
    </row>
    <row r="399" spans="1:9" x14ac:dyDescent="0.25">
      <c r="A399" s="113" t="s">
        <v>226</v>
      </c>
      <c r="B399" s="216"/>
      <c r="C399" s="113" t="s">
        <v>226</v>
      </c>
      <c r="D399" s="216"/>
      <c r="E399" s="113" t="s">
        <v>226</v>
      </c>
      <c r="F399" s="217"/>
      <c r="G399" s="226"/>
      <c r="H399" s="131" t="s">
        <v>327</v>
      </c>
      <c r="I399" s="131">
        <v>0.49</v>
      </c>
    </row>
    <row r="400" spans="1:9" ht="30" x14ac:dyDescent="0.25">
      <c r="A400" s="113" t="s">
        <v>226</v>
      </c>
      <c r="B400" s="216"/>
      <c r="C400" s="113" t="s">
        <v>226</v>
      </c>
      <c r="D400" s="216"/>
      <c r="E400" s="113" t="s">
        <v>226</v>
      </c>
      <c r="F400" s="217"/>
      <c r="G400" s="222"/>
      <c r="H400" s="131" t="s">
        <v>328</v>
      </c>
      <c r="I400" s="131">
        <v>7011.7175999999999</v>
      </c>
    </row>
    <row r="401" spans="1:9" x14ac:dyDescent="0.25">
      <c r="A401" s="113" t="s">
        <v>226</v>
      </c>
      <c r="B401" s="216"/>
      <c r="C401" s="113" t="s">
        <v>226</v>
      </c>
      <c r="D401" s="216"/>
      <c r="E401" s="113"/>
      <c r="F401" s="217"/>
      <c r="G401" s="223"/>
      <c r="H401" s="223"/>
      <c r="I401" s="223"/>
    </row>
    <row r="402" spans="1:9" x14ac:dyDescent="0.25">
      <c r="A402" s="113" t="s">
        <v>226</v>
      </c>
      <c r="B402" s="216"/>
      <c r="C402" s="113" t="s">
        <v>226</v>
      </c>
      <c r="D402" s="216"/>
      <c r="E402" s="113"/>
      <c r="F402" s="217"/>
      <c r="G402" s="219"/>
      <c r="H402" s="219"/>
      <c r="I402" s="219"/>
    </row>
    <row r="403" spans="1:9" x14ac:dyDescent="0.25">
      <c r="A403" s="113" t="s">
        <v>226</v>
      </c>
      <c r="B403" s="216"/>
      <c r="C403" s="113" t="s">
        <v>226</v>
      </c>
      <c r="D403" s="216"/>
      <c r="E403" s="113"/>
      <c r="F403" s="217"/>
      <c r="G403" s="219"/>
      <c r="H403" s="219"/>
      <c r="I403" s="219"/>
    </row>
    <row r="404" spans="1:9" x14ac:dyDescent="0.25">
      <c r="A404" s="113" t="s">
        <v>226</v>
      </c>
      <c r="B404" s="216"/>
      <c r="C404" s="113" t="s">
        <v>226</v>
      </c>
      <c r="D404" s="216"/>
      <c r="E404" s="113"/>
      <c r="F404" s="218"/>
      <c r="G404" s="219"/>
      <c r="H404" s="219"/>
      <c r="I404" s="219"/>
    </row>
    <row r="405" spans="1:9" x14ac:dyDescent="0.25">
      <c r="A405" s="113" t="s">
        <v>226</v>
      </c>
      <c r="B405" s="216"/>
      <c r="C405" s="113" t="s">
        <v>226</v>
      </c>
      <c r="D405" s="217" t="s">
        <v>7</v>
      </c>
      <c r="E405" s="221" t="s">
        <v>233</v>
      </c>
      <c r="F405" s="131" t="s">
        <v>324</v>
      </c>
      <c r="G405" s="134">
        <v>8335.1573000000008</v>
      </c>
    </row>
    <row r="406" spans="1:9" x14ac:dyDescent="0.25">
      <c r="A406" s="113" t="s">
        <v>226</v>
      </c>
      <c r="B406" s="216"/>
      <c r="C406" s="113" t="s">
        <v>226</v>
      </c>
      <c r="D406" s="218"/>
      <c r="E406" s="226"/>
      <c r="F406" s="131" t="s">
        <v>325</v>
      </c>
      <c r="G406" s="131">
        <v>7210.4975999999997</v>
      </c>
    </row>
    <row r="407" spans="1:9" x14ac:dyDescent="0.25">
      <c r="A407" s="113" t="s">
        <v>226</v>
      </c>
      <c r="B407" s="216"/>
      <c r="C407" s="113" t="s">
        <v>226</v>
      </c>
      <c r="D407" s="217"/>
      <c r="E407" s="226"/>
      <c r="F407" s="131" t="s">
        <v>326</v>
      </c>
      <c r="G407" s="131">
        <v>89</v>
      </c>
    </row>
    <row r="408" spans="1:9" x14ac:dyDescent="0.25">
      <c r="A408" s="113" t="s">
        <v>226</v>
      </c>
      <c r="B408" s="216"/>
      <c r="C408" s="113" t="s">
        <v>226</v>
      </c>
      <c r="D408" s="217"/>
      <c r="E408" s="226"/>
      <c r="F408" s="131" t="s">
        <v>327</v>
      </c>
      <c r="G408" s="131">
        <v>0.52</v>
      </c>
    </row>
    <row r="409" spans="1:9" ht="30" x14ac:dyDescent="0.25">
      <c r="A409" s="113" t="s">
        <v>226</v>
      </c>
      <c r="B409" s="216"/>
      <c r="C409" s="113" t="s">
        <v>226</v>
      </c>
      <c r="D409" s="217"/>
      <c r="E409" s="222"/>
      <c r="F409" s="131" t="s">
        <v>328</v>
      </c>
      <c r="G409" s="131">
        <v>8335.1573000000008</v>
      </c>
    </row>
    <row r="410" spans="1:9" x14ac:dyDescent="0.25">
      <c r="A410" s="113" t="s">
        <v>226</v>
      </c>
      <c r="B410" s="216"/>
      <c r="C410" s="113"/>
      <c r="D410" s="217"/>
      <c r="E410" s="219"/>
      <c r="F410" s="219"/>
      <c r="G410" s="219"/>
      <c r="H410" s="219"/>
      <c r="I410" s="219"/>
    </row>
    <row r="411" spans="1:9" x14ac:dyDescent="0.25">
      <c r="A411" s="113" t="s">
        <v>226</v>
      </c>
      <c r="B411" s="216"/>
      <c r="C411" s="113"/>
      <c r="D411" s="217"/>
      <c r="E411" s="219"/>
      <c r="F411" s="219"/>
      <c r="G411" s="219"/>
      <c r="H411" s="219"/>
      <c r="I411" s="219"/>
    </row>
    <row r="412" spans="1:9" x14ac:dyDescent="0.25">
      <c r="A412" s="113" t="s">
        <v>226</v>
      </c>
      <c r="B412" s="216"/>
      <c r="C412" s="113"/>
      <c r="D412" s="217"/>
      <c r="E412" s="219"/>
      <c r="F412" s="219"/>
      <c r="G412" s="219"/>
      <c r="H412" s="219"/>
      <c r="I412" s="219"/>
    </row>
    <row r="413" spans="1:9" x14ac:dyDescent="0.25">
      <c r="A413" s="113" t="s">
        <v>226</v>
      </c>
      <c r="B413" s="216"/>
      <c r="C413" s="113"/>
      <c r="D413" s="218"/>
      <c r="E413" s="219"/>
      <c r="F413" s="219"/>
      <c r="G413" s="219"/>
      <c r="H413" s="219"/>
      <c r="I413" s="219"/>
    </row>
    <row r="414" spans="1:9" x14ac:dyDescent="0.25">
      <c r="A414" s="113" t="s">
        <v>226</v>
      </c>
      <c r="B414" s="217" t="s">
        <v>297</v>
      </c>
      <c r="C414" s="221" t="s">
        <v>230</v>
      </c>
      <c r="D414" s="131" t="s">
        <v>324</v>
      </c>
      <c r="E414" s="134">
        <v>8702.0355</v>
      </c>
    </row>
    <row r="415" spans="1:9" x14ac:dyDescent="0.25">
      <c r="A415" s="113" t="s">
        <v>226</v>
      </c>
      <c r="B415" s="218"/>
      <c r="C415" s="226"/>
      <c r="D415" s="131" t="s">
        <v>325</v>
      </c>
      <c r="E415" s="131">
        <v>11078.7345</v>
      </c>
    </row>
    <row r="416" spans="1:9" x14ac:dyDescent="0.25">
      <c r="A416" s="113" t="s">
        <v>226</v>
      </c>
      <c r="B416" s="217"/>
      <c r="C416" s="226"/>
      <c r="D416" s="131" t="s">
        <v>326</v>
      </c>
      <c r="E416" s="131">
        <v>282</v>
      </c>
    </row>
    <row r="417" spans="1:9" x14ac:dyDescent="0.25">
      <c r="A417" s="113" t="s">
        <v>226</v>
      </c>
      <c r="B417" s="217"/>
      <c r="C417" s="226"/>
      <c r="D417" s="131" t="s">
        <v>327</v>
      </c>
      <c r="E417" s="131">
        <v>1.64</v>
      </c>
    </row>
    <row r="418" spans="1:9" ht="30" x14ac:dyDescent="0.25">
      <c r="A418" s="113" t="s">
        <v>226</v>
      </c>
      <c r="B418" s="217"/>
      <c r="C418" s="222"/>
      <c r="D418" s="131" t="s">
        <v>328</v>
      </c>
      <c r="E418" s="131">
        <v>8702.0355</v>
      </c>
    </row>
    <row r="419" spans="1:9" x14ac:dyDescent="0.25">
      <c r="A419" s="113"/>
      <c r="B419" s="217"/>
      <c r="C419" s="219" t="s">
        <v>359</v>
      </c>
      <c r="D419" s="219"/>
      <c r="E419" s="219"/>
      <c r="F419" s="219"/>
      <c r="G419" s="219"/>
      <c r="H419" s="219"/>
      <c r="I419" s="219"/>
    </row>
    <row r="420" spans="1:9" x14ac:dyDescent="0.25">
      <c r="A420" s="216"/>
      <c r="B420" s="216"/>
      <c r="C420" s="113" t="s">
        <v>226</v>
      </c>
      <c r="D420" s="217" t="s">
        <v>6</v>
      </c>
      <c r="E420" s="221" t="s">
        <v>241</v>
      </c>
      <c r="F420" s="131" t="s">
        <v>324</v>
      </c>
      <c r="G420" s="134">
        <v>7416.1782000000003</v>
      </c>
    </row>
    <row r="421" spans="1:9" x14ac:dyDescent="0.25">
      <c r="A421" s="216"/>
      <c r="B421" s="216"/>
      <c r="C421" s="113" t="s">
        <v>226</v>
      </c>
      <c r="D421" s="218"/>
      <c r="E421" s="226"/>
      <c r="F421" s="131" t="s">
        <v>325</v>
      </c>
      <c r="G421" s="131">
        <v>9656.0473999999995</v>
      </c>
    </row>
    <row r="422" spans="1:9" x14ac:dyDescent="0.25">
      <c r="A422" s="216"/>
      <c r="B422" s="216"/>
      <c r="C422" s="113" t="s">
        <v>226</v>
      </c>
      <c r="D422" s="217"/>
      <c r="E422" s="226"/>
      <c r="F422" s="131" t="s">
        <v>326</v>
      </c>
      <c r="G422" s="131">
        <v>202</v>
      </c>
    </row>
    <row r="423" spans="1:9" x14ac:dyDescent="0.25">
      <c r="A423" s="216"/>
      <c r="B423" s="216"/>
      <c r="C423" s="113" t="s">
        <v>226</v>
      </c>
      <c r="D423" s="217"/>
      <c r="E423" s="226"/>
      <c r="F423" s="131" t="s">
        <v>327</v>
      </c>
      <c r="G423" s="131">
        <v>1.18</v>
      </c>
    </row>
    <row r="424" spans="1:9" ht="30" x14ac:dyDescent="0.25">
      <c r="A424" s="216"/>
      <c r="B424" s="216"/>
      <c r="C424" s="113" t="s">
        <v>226</v>
      </c>
      <c r="D424" s="217"/>
      <c r="E424" s="222"/>
      <c r="F424" s="131" t="s">
        <v>328</v>
      </c>
      <c r="G424" s="131">
        <v>7416.1782000000003</v>
      </c>
    </row>
    <row r="425" spans="1:9" x14ac:dyDescent="0.25">
      <c r="A425" s="216"/>
      <c r="B425" s="216"/>
      <c r="C425" s="113" t="s">
        <v>226</v>
      </c>
      <c r="D425" s="217"/>
      <c r="E425" s="219" t="s">
        <v>360</v>
      </c>
      <c r="F425" s="219"/>
      <c r="G425" s="219"/>
      <c r="H425" s="219"/>
      <c r="I425" s="219"/>
    </row>
    <row r="426" spans="1:9" x14ac:dyDescent="0.25">
      <c r="A426" s="216"/>
      <c r="B426" s="216"/>
      <c r="C426" s="113" t="s">
        <v>226</v>
      </c>
      <c r="D426" s="217"/>
      <c r="E426" s="219"/>
      <c r="F426" s="219"/>
      <c r="G426" s="219"/>
      <c r="H426" s="219"/>
      <c r="I426" s="219"/>
    </row>
    <row r="427" spans="1:9" x14ac:dyDescent="0.25">
      <c r="A427" s="216"/>
      <c r="B427" s="216"/>
      <c r="C427" s="113" t="s">
        <v>226</v>
      </c>
      <c r="D427" s="217"/>
      <c r="E427" s="219"/>
      <c r="F427" s="219"/>
      <c r="G427" s="219"/>
      <c r="H427" s="219"/>
      <c r="I427" s="219"/>
    </row>
    <row r="428" spans="1:9" x14ac:dyDescent="0.25">
      <c r="A428" s="216"/>
      <c r="B428" s="216"/>
      <c r="C428" s="113" t="s">
        <v>226</v>
      </c>
      <c r="D428" s="217"/>
      <c r="E428" s="219"/>
      <c r="F428" s="219"/>
      <c r="G428" s="219"/>
      <c r="H428" s="219"/>
      <c r="I428" s="219"/>
    </row>
    <row r="429" spans="1:9" x14ac:dyDescent="0.25">
      <c r="A429" s="216"/>
      <c r="B429" s="216"/>
      <c r="C429" s="113" t="s">
        <v>226</v>
      </c>
      <c r="D429" s="216"/>
      <c r="E429" s="113" t="s">
        <v>226</v>
      </c>
      <c r="F429" s="217" t="s">
        <v>6</v>
      </c>
      <c r="G429" s="221" t="s">
        <v>361</v>
      </c>
      <c r="H429" s="131" t="s">
        <v>324</v>
      </c>
      <c r="I429" s="134">
        <v>8589.7680999999993</v>
      </c>
    </row>
    <row r="430" spans="1:9" x14ac:dyDescent="0.25">
      <c r="A430" s="216"/>
      <c r="B430" s="216"/>
      <c r="C430" s="113" t="s">
        <v>226</v>
      </c>
      <c r="D430" s="216"/>
      <c r="E430" s="113" t="s">
        <v>226</v>
      </c>
      <c r="F430" s="218"/>
      <c r="G430" s="226"/>
      <c r="H430" s="131" t="s">
        <v>325</v>
      </c>
      <c r="I430" s="131">
        <v>10225.4033</v>
      </c>
    </row>
    <row r="431" spans="1:9" x14ac:dyDescent="0.25">
      <c r="A431" s="216"/>
      <c r="B431" s="216"/>
      <c r="C431" s="113" t="s">
        <v>226</v>
      </c>
      <c r="D431" s="216"/>
      <c r="E431" s="113" t="s">
        <v>226</v>
      </c>
      <c r="F431" s="217"/>
      <c r="G431" s="226"/>
      <c r="H431" s="131" t="s">
        <v>326</v>
      </c>
      <c r="I431" s="131">
        <v>138</v>
      </c>
    </row>
    <row r="432" spans="1:9" x14ac:dyDescent="0.25">
      <c r="A432" s="216"/>
      <c r="B432" s="216"/>
      <c r="C432" s="113" t="s">
        <v>226</v>
      </c>
      <c r="D432" s="216"/>
      <c r="E432" s="113" t="s">
        <v>226</v>
      </c>
      <c r="F432" s="217"/>
      <c r="G432" s="226"/>
      <c r="H432" s="131" t="s">
        <v>327</v>
      </c>
      <c r="I432" s="131">
        <v>0.8</v>
      </c>
    </row>
    <row r="433" spans="1:9" ht="30" x14ac:dyDescent="0.25">
      <c r="A433" s="216"/>
      <c r="B433" s="216"/>
      <c r="C433" s="113" t="s">
        <v>226</v>
      </c>
      <c r="D433" s="216"/>
      <c r="E433" s="113" t="s">
        <v>226</v>
      </c>
      <c r="F433" s="217"/>
      <c r="G433" s="222"/>
      <c r="H433" s="131" t="s">
        <v>328</v>
      </c>
      <c r="I433" s="131">
        <v>8589.7680999999993</v>
      </c>
    </row>
    <row r="434" spans="1:9" x14ac:dyDescent="0.25">
      <c r="A434" s="216"/>
      <c r="B434" s="216"/>
      <c r="C434" s="113" t="s">
        <v>226</v>
      </c>
      <c r="D434" s="216"/>
      <c r="E434" s="113" t="s">
        <v>226</v>
      </c>
      <c r="F434" s="217"/>
      <c r="G434" s="223"/>
      <c r="H434" s="223"/>
      <c r="I434" s="223"/>
    </row>
    <row r="435" spans="1:9" x14ac:dyDescent="0.25">
      <c r="A435" s="216"/>
      <c r="B435" s="216"/>
      <c r="C435" s="113" t="s">
        <v>226</v>
      </c>
      <c r="D435" s="216"/>
      <c r="E435" s="113" t="s">
        <v>226</v>
      </c>
      <c r="F435" s="217"/>
      <c r="G435" s="219"/>
      <c r="H435" s="219"/>
      <c r="I435" s="219"/>
    </row>
    <row r="436" spans="1:9" x14ac:dyDescent="0.25">
      <c r="A436" s="216"/>
      <c r="B436" s="216"/>
      <c r="C436" s="113" t="s">
        <v>226</v>
      </c>
      <c r="D436" s="216"/>
      <c r="E436" s="113" t="s">
        <v>226</v>
      </c>
      <c r="F436" s="217"/>
      <c r="G436" s="219"/>
      <c r="H436" s="219"/>
      <c r="I436" s="219"/>
    </row>
    <row r="437" spans="1:9" x14ac:dyDescent="0.25">
      <c r="A437" s="216"/>
      <c r="B437" s="216"/>
      <c r="C437" s="113" t="s">
        <v>226</v>
      </c>
      <c r="D437" s="216"/>
      <c r="E437" s="113" t="s">
        <v>226</v>
      </c>
      <c r="F437" s="217"/>
      <c r="G437" s="224"/>
      <c r="H437" s="224"/>
      <c r="I437" s="224"/>
    </row>
    <row r="438" spans="1:9" x14ac:dyDescent="0.25">
      <c r="A438" s="216"/>
      <c r="B438" s="216"/>
      <c r="C438" s="113" t="s">
        <v>226</v>
      </c>
      <c r="D438" s="216"/>
      <c r="E438" s="113" t="s">
        <v>226</v>
      </c>
      <c r="F438" s="217" t="s">
        <v>7</v>
      </c>
      <c r="G438" s="221" t="s">
        <v>362</v>
      </c>
      <c r="H438" s="131" t="s">
        <v>324</v>
      </c>
      <c r="I438" s="134">
        <v>4885.625</v>
      </c>
    </row>
    <row r="439" spans="1:9" x14ac:dyDescent="0.25">
      <c r="A439" s="216"/>
      <c r="B439" s="216"/>
      <c r="C439" s="113" t="s">
        <v>226</v>
      </c>
      <c r="D439" s="216"/>
      <c r="E439" s="113" t="s">
        <v>226</v>
      </c>
      <c r="F439" s="218"/>
      <c r="G439" s="226"/>
      <c r="H439" s="131" t="s">
        <v>325</v>
      </c>
      <c r="I439" s="131">
        <v>7783.3950000000004</v>
      </c>
    </row>
    <row r="440" spans="1:9" x14ac:dyDescent="0.25">
      <c r="A440" s="216"/>
      <c r="B440" s="216"/>
      <c r="C440" s="113" t="s">
        <v>226</v>
      </c>
      <c r="D440" s="216"/>
      <c r="E440" s="113" t="s">
        <v>226</v>
      </c>
      <c r="F440" s="217"/>
      <c r="G440" s="226"/>
      <c r="H440" s="131" t="s">
        <v>326</v>
      </c>
      <c r="I440" s="131">
        <v>64</v>
      </c>
    </row>
    <row r="441" spans="1:9" x14ac:dyDescent="0.25">
      <c r="A441" s="216"/>
      <c r="B441" s="216"/>
      <c r="C441" s="113" t="s">
        <v>226</v>
      </c>
      <c r="D441" s="216"/>
      <c r="E441" s="113" t="s">
        <v>226</v>
      </c>
      <c r="F441" s="217"/>
      <c r="G441" s="226"/>
      <c r="H441" s="131" t="s">
        <v>327</v>
      </c>
      <c r="I441" s="131">
        <v>0.37</v>
      </c>
    </row>
    <row r="442" spans="1:9" ht="30" x14ac:dyDescent="0.25">
      <c r="A442" s="216"/>
      <c r="B442" s="216"/>
      <c r="C442" s="113" t="s">
        <v>226</v>
      </c>
      <c r="D442" s="216"/>
      <c r="E442" s="113" t="s">
        <v>226</v>
      </c>
      <c r="F442" s="217"/>
      <c r="G442" s="222"/>
      <c r="H442" s="131" t="s">
        <v>328</v>
      </c>
      <c r="I442" s="131">
        <v>4885.625</v>
      </c>
    </row>
    <row r="443" spans="1:9" x14ac:dyDescent="0.25">
      <c r="A443" s="216"/>
      <c r="B443" s="216"/>
      <c r="C443" s="113" t="s">
        <v>226</v>
      </c>
      <c r="D443" s="216"/>
      <c r="E443" s="113"/>
      <c r="F443" s="217"/>
      <c r="G443" s="223"/>
      <c r="H443" s="223"/>
      <c r="I443" s="223"/>
    </row>
    <row r="444" spans="1:9" x14ac:dyDescent="0.25">
      <c r="A444" s="216"/>
      <c r="B444" s="216"/>
      <c r="C444" s="113" t="s">
        <v>226</v>
      </c>
      <c r="D444" s="216"/>
      <c r="E444" s="113"/>
      <c r="F444" s="217"/>
      <c r="G444" s="219"/>
      <c r="H444" s="219"/>
      <c r="I444" s="219"/>
    </row>
    <row r="445" spans="1:9" x14ac:dyDescent="0.25">
      <c r="A445" s="216"/>
      <c r="B445" s="216"/>
      <c r="C445" s="113" t="s">
        <v>226</v>
      </c>
      <c r="D445" s="216"/>
      <c r="E445" s="113"/>
      <c r="F445" s="217"/>
      <c r="G445" s="219"/>
      <c r="H445" s="219"/>
      <c r="I445" s="219"/>
    </row>
    <row r="446" spans="1:9" x14ac:dyDescent="0.25">
      <c r="A446" s="216"/>
      <c r="B446" s="216"/>
      <c r="C446" s="113" t="s">
        <v>226</v>
      </c>
      <c r="D446" s="216"/>
      <c r="E446" s="113"/>
      <c r="F446" s="218"/>
      <c r="G446" s="219"/>
      <c r="H446" s="219"/>
      <c r="I446" s="219"/>
    </row>
    <row r="447" spans="1:9" x14ac:dyDescent="0.25">
      <c r="A447" s="216"/>
      <c r="B447" s="216"/>
      <c r="C447" s="113" t="s">
        <v>226</v>
      </c>
      <c r="D447" s="227" t="s">
        <v>7</v>
      </c>
      <c r="E447" s="221" t="s">
        <v>243</v>
      </c>
      <c r="F447" s="131" t="s">
        <v>324</v>
      </c>
      <c r="G447" s="134">
        <v>11948.825000000001</v>
      </c>
    </row>
    <row r="448" spans="1:9" x14ac:dyDescent="0.25">
      <c r="A448" s="216"/>
      <c r="B448" s="216"/>
      <c r="C448" s="113" t="s">
        <v>226</v>
      </c>
      <c r="D448" s="228"/>
      <c r="E448" s="226"/>
      <c r="F448" s="131" t="s">
        <v>325</v>
      </c>
      <c r="G448" s="131">
        <v>13581.011200000001</v>
      </c>
    </row>
    <row r="449" spans="1:7" x14ac:dyDescent="0.25">
      <c r="A449" s="216"/>
      <c r="B449" s="216"/>
      <c r="C449" s="113" t="s">
        <v>226</v>
      </c>
      <c r="D449" s="227"/>
      <c r="E449" s="226"/>
      <c r="F449" s="131" t="s">
        <v>326</v>
      </c>
      <c r="G449" s="131">
        <v>80</v>
      </c>
    </row>
    <row r="450" spans="1:7" x14ac:dyDescent="0.25">
      <c r="A450" s="216"/>
      <c r="B450" s="216"/>
      <c r="C450" s="113" t="s">
        <v>226</v>
      </c>
      <c r="D450" s="227"/>
      <c r="E450" s="226"/>
      <c r="F450" s="131" t="s">
        <v>327</v>
      </c>
      <c r="G450" s="131">
        <v>0.47</v>
      </c>
    </row>
    <row r="451" spans="1:7" ht="30" x14ac:dyDescent="0.25">
      <c r="A451" s="216"/>
      <c r="B451" s="216"/>
      <c r="C451" s="113" t="s">
        <v>226</v>
      </c>
      <c r="D451" s="227"/>
      <c r="E451" s="222"/>
      <c r="F451" s="131" t="s">
        <v>328</v>
      </c>
      <c r="G451" s="131">
        <v>11948.825000000001</v>
      </c>
    </row>
  </sheetData>
  <mergeCells count="366">
    <mergeCell ref="A447:A451"/>
    <mergeCell ref="B447:B451"/>
    <mergeCell ref="D447:D451"/>
    <mergeCell ref="A438:A446"/>
    <mergeCell ref="B438:B446"/>
    <mergeCell ref="D438:D446"/>
    <mergeCell ref="F438:F446"/>
    <mergeCell ref="G443:I443"/>
    <mergeCell ref="G444:I444"/>
    <mergeCell ref="G445:I445"/>
    <mergeCell ref="G446:I446"/>
    <mergeCell ref="G438:G442"/>
    <mergeCell ref="E447:E451"/>
    <mergeCell ref="A429:A437"/>
    <mergeCell ref="B429:B437"/>
    <mergeCell ref="D429:D437"/>
    <mergeCell ref="F429:F437"/>
    <mergeCell ref="G434:I434"/>
    <mergeCell ref="G435:I435"/>
    <mergeCell ref="G436:I436"/>
    <mergeCell ref="G437:I437"/>
    <mergeCell ref="B414:B419"/>
    <mergeCell ref="C419:I419"/>
    <mergeCell ref="A420:A428"/>
    <mergeCell ref="B420:B428"/>
    <mergeCell ref="D420:D428"/>
    <mergeCell ref="E425:I425"/>
    <mergeCell ref="E426:I426"/>
    <mergeCell ref="E427:I427"/>
    <mergeCell ref="E428:I428"/>
    <mergeCell ref="G429:G433"/>
    <mergeCell ref="C414:C418"/>
    <mergeCell ref="E420:E424"/>
    <mergeCell ref="B405:B413"/>
    <mergeCell ref="D405:D413"/>
    <mergeCell ref="E410:I410"/>
    <mergeCell ref="E411:I411"/>
    <mergeCell ref="E412:I412"/>
    <mergeCell ref="E413:I413"/>
    <mergeCell ref="B396:B404"/>
    <mergeCell ref="D396:D404"/>
    <mergeCell ref="F396:F404"/>
    <mergeCell ref="G401:I401"/>
    <mergeCell ref="G402:I402"/>
    <mergeCell ref="G403:I403"/>
    <mergeCell ref="G404:I404"/>
    <mergeCell ref="G396:G400"/>
    <mergeCell ref="E405:E409"/>
    <mergeCell ref="B387:B395"/>
    <mergeCell ref="D387:D395"/>
    <mergeCell ref="F387:F395"/>
    <mergeCell ref="G392:I392"/>
    <mergeCell ref="G393:I393"/>
    <mergeCell ref="G394:I394"/>
    <mergeCell ref="G395:I395"/>
    <mergeCell ref="B369:B377"/>
    <mergeCell ref="C374:I374"/>
    <mergeCell ref="C375:I375"/>
    <mergeCell ref="C376:I376"/>
    <mergeCell ref="C377:I377"/>
    <mergeCell ref="B378:B386"/>
    <mergeCell ref="D378:D386"/>
    <mergeCell ref="E383:I383"/>
    <mergeCell ref="E384:I384"/>
    <mergeCell ref="E385:I385"/>
    <mergeCell ref="E378:E382"/>
    <mergeCell ref="G387:G391"/>
    <mergeCell ref="E386:I386"/>
    <mergeCell ref="C369:C373"/>
    <mergeCell ref="B360:B368"/>
    <mergeCell ref="D360:D368"/>
    <mergeCell ref="E365:I365"/>
    <mergeCell ref="E366:I366"/>
    <mergeCell ref="E367:I367"/>
    <mergeCell ref="E368:I368"/>
    <mergeCell ref="B351:B359"/>
    <mergeCell ref="D351:D359"/>
    <mergeCell ref="F351:F359"/>
    <mergeCell ref="G356:I356"/>
    <mergeCell ref="G357:I357"/>
    <mergeCell ref="G358:I358"/>
    <mergeCell ref="G359:I359"/>
    <mergeCell ref="G351:G355"/>
    <mergeCell ref="E360:E364"/>
    <mergeCell ref="B342:B350"/>
    <mergeCell ref="D342:D350"/>
    <mergeCell ref="F342:F350"/>
    <mergeCell ref="G347:I347"/>
    <mergeCell ref="G348:I348"/>
    <mergeCell ref="G349:I349"/>
    <mergeCell ref="G350:I350"/>
    <mergeCell ref="B324:B332"/>
    <mergeCell ref="C329:I329"/>
    <mergeCell ref="C330:I330"/>
    <mergeCell ref="C331:I331"/>
    <mergeCell ref="C332:I332"/>
    <mergeCell ref="B333:B341"/>
    <mergeCell ref="D333:D341"/>
    <mergeCell ref="E338:I338"/>
    <mergeCell ref="E339:I339"/>
    <mergeCell ref="E340:I340"/>
    <mergeCell ref="C324:C328"/>
    <mergeCell ref="E333:E337"/>
    <mergeCell ref="G342:G346"/>
    <mergeCell ref="E341:I341"/>
    <mergeCell ref="B315:B323"/>
    <mergeCell ref="C315:C323"/>
    <mergeCell ref="D315:D323"/>
    <mergeCell ref="F315:F323"/>
    <mergeCell ref="G320:I320"/>
    <mergeCell ref="G321:I321"/>
    <mergeCell ref="G322:I322"/>
    <mergeCell ref="G323:I323"/>
    <mergeCell ref="B306:B314"/>
    <mergeCell ref="C306:C314"/>
    <mergeCell ref="D306:D314"/>
    <mergeCell ref="F306:F314"/>
    <mergeCell ref="G311:I311"/>
    <mergeCell ref="G312:I312"/>
    <mergeCell ref="G313:I313"/>
    <mergeCell ref="G314:I314"/>
    <mergeCell ref="G306:G310"/>
    <mergeCell ref="G315:G319"/>
    <mergeCell ref="B297:B305"/>
    <mergeCell ref="D297:D305"/>
    <mergeCell ref="E302:I302"/>
    <mergeCell ref="E303:I303"/>
    <mergeCell ref="E304:I304"/>
    <mergeCell ref="E305:I305"/>
    <mergeCell ref="B288:B296"/>
    <mergeCell ref="D288:D296"/>
    <mergeCell ref="F288:F296"/>
    <mergeCell ref="G293:I293"/>
    <mergeCell ref="G294:I294"/>
    <mergeCell ref="G295:I295"/>
    <mergeCell ref="G296:I296"/>
    <mergeCell ref="G288:G292"/>
    <mergeCell ref="E297:E301"/>
    <mergeCell ref="B279:B287"/>
    <mergeCell ref="D279:D287"/>
    <mergeCell ref="F279:F287"/>
    <mergeCell ref="G284:I284"/>
    <mergeCell ref="G285:I285"/>
    <mergeCell ref="G286:I286"/>
    <mergeCell ref="G287:I287"/>
    <mergeCell ref="B261:B269"/>
    <mergeCell ref="C266:I266"/>
    <mergeCell ref="C267:I267"/>
    <mergeCell ref="C268:I268"/>
    <mergeCell ref="C269:I269"/>
    <mergeCell ref="B270:B278"/>
    <mergeCell ref="D270:D278"/>
    <mergeCell ref="E275:I275"/>
    <mergeCell ref="E276:I276"/>
    <mergeCell ref="E277:I277"/>
    <mergeCell ref="C261:C265"/>
    <mergeCell ref="E270:E274"/>
    <mergeCell ref="G279:G283"/>
    <mergeCell ref="E278:I278"/>
    <mergeCell ref="B252:B260"/>
    <mergeCell ref="D252:D260"/>
    <mergeCell ref="E257:I257"/>
    <mergeCell ref="E258:I258"/>
    <mergeCell ref="E259:I259"/>
    <mergeCell ref="E260:I260"/>
    <mergeCell ref="B243:B251"/>
    <mergeCell ref="D243:D251"/>
    <mergeCell ref="F243:F251"/>
    <mergeCell ref="G248:I248"/>
    <mergeCell ref="G249:I249"/>
    <mergeCell ref="G250:I250"/>
    <mergeCell ref="G251:I251"/>
    <mergeCell ref="G243:G247"/>
    <mergeCell ref="E252:E256"/>
    <mergeCell ref="B234:B242"/>
    <mergeCell ref="D234:D242"/>
    <mergeCell ref="F234:F242"/>
    <mergeCell ref="G239:I239"/>
    <mergeCell ref="G240:I240"/>
    <mergeCell ref="G241:I241"/>
    <mergeCell ref="G242:I242"/>
    <mergeCell ref="B216:B224"/>
    <mergeCell ref="C221:I221"/>
    <mergeCell ref="C222:I222"/>
    <mergeCell ref="C223:I223"/>
    <mergeCell ref="C224:I224"/>
    <mergeCell ref="B225:B233"/>
    <mergeCell ref="D225:D233"/>
    <mergeCell ref="E230:I230"/>
    <mergeCell ref="E231:I231"/>
    <mergeCell ref="E232:I232"/>
    <mergeCell ref="C216:C220"/>
    <mergeCell ref="E225:E229"/>
    <mergeCell ref="G234:G238"/>
    <mergeCell ref="E233:I233"/>
    <mergeCell ref="B207:B215"/>
    <mergeCell ref="D207:D215"/>
    <mergeCell ref="E212:I212"/>
    <mergeCell ref="E213:I213"/>
    <mergeCell ref="E214:I214"/>
    <mergeCell ref="E215:I215"/>
    <mergeCell ref="B198:B206"/>
    <mergeCell ref="D198:D206"/>
    <mergeCell ref="F198:F206"/>
    <mergeCell ref="G203:I203"/>
    <mergeCell ref="G204:I204"/>
    <mergeCell ref="G205:I205"/>
    <mergeCell ref="G206:I206"/>
    <mergeCell ref="G198:G202"/>
    <mergeCell ref="E207:E211"/>
    <mergeCell ref="B189:B197"/>
    <mergeCell ref="D189:D197"/>
    <mergeCell ref="F189:F197"/>
    <mergeCell ref="G194:I194"/>
    <mergeCell ref="G195:I195"/>
    <mergeCell ref="G196:I196"/>
    <mergeCell ref="G197:I197"/>
    <mergeCell ref="B171:B179"/>
    <mergeCell ref="C176:I176"/>
    <mergeCell ref="C177:I177"/>
    <mergeCell ref="C178:I178"/>
    <mergeCell ref="C179:I179"/>
    <mergeCell ref="B180:B188"/>
    <mergeCell ref="D180:D188"/>
    <mergeCell ref="E185:I185"/>
    <mergeCell ref="E186:I186"/>
    <mergeCell ref="E187:I187"/>
    <mergeCell ref="C171:C175"/>
    <mergeCell ref="E180:E184"/>
    <mergeCell ref="G189:G193"/>
    <mergeCell ref="E188:I188"/>
    <mergeCell ref="B162:B170"/>
    <mergeCell ref="D162:D170"/>
    <mergeCell ref="E167:I167"/>
    <mergeCell ref="E168:I168"/>
    <mergeCell ref="E169:I169"/>
    <mergeCell ref="E170:I170"/>
    <mergeCell ref="B153:B161"/>
    <mergeCell ref="D153:D161"/>
    <mergeCell ref="F153:F161"/>
    <mergeCell ref="G158:I158"/>
    <mergeCell ref="G159:I159"/>
    <mergeCell ref="G160:I160"/>
    <mergeCell ref="G161:I161"/>
    <mergeCell ref="E162:E166"/>
    <mergeCell ref="G153:G157"/>
    <mergeCell ref="B144:B152"/>
    <mergeCell ref="D144:D152"/>
    <mergeCell ref="F144:F152"/>
    <mergeCell ref="G149:I149"/>
    <mergeCell ref="G150:I150"/>
    <mergeCell ref="G151:I151"/>
    <mergeCell ref="G152:I152"/>
    <mergeCell ref="B126:B134"/>
    <mergeCell ref="C131:I131"/>
    <mergeCell ref="C132:I132"/>
    <mergeCell ref="C133:I133"/>
    <mergeCell ref="C134:I134"/>
    <mergeCell ref="B135:B143"/>
    <mergeCell ref="D135:D143"/>
    <mergeCell ref="E140:I140"/>
    <mergeCell ref="E141:I141"/>
    <mergeCell ref="E142:I142"/>
    <mergeCell ref="C126:C130"/>
    <mergeCell ref="E135:E139"/>
    <mergeCell ref="G144:G148"/>
    <mergeCell ref="E143:I143"/>
    <mergeCell ref="B117:B125"/>
    <mergeCell ref="C117:C125"/>
    <mergeCell ref="D117:D125"/>
    <mergeCell ref="F117:F125"/>
    <mergeCell ref="G122:I122"/>
    <mergeCell ref="G123:I123"/>
    <mergeCell ref="G124:I124"/>
    <mergeCell ref="G125:I125"/>
    <mergeCell ref="B108:B116"/>
    <mergeCell ref="C108:C116"/>
    <mergeCell ref="D108:D116"/>
    <mergeCell ref="F108:F116"/>
    <mergeCell ref="G113:I113"/>
    <mergeCell ref="G114:I114"/>
    <mergeCell ref="G115:I115"/>
    <mergeCell ref="G116:I116"/>
    <mergeCell ref="G108:G112"/>
    <mergeCell ref="G117:G121"/>
    <mergeCell ref="G81:G85"/>
    <mergeCell ref="E80:I80"/>
    <mergeCell ref="B99:B107"/>
    <mergeCell ref="D99:D107"/>
    <mergeCell ref="E104:I104"/>
    <mergeCell ref="E105:I105"/>
    <mergeCell ref="E106:I106"/>
    <mergeCell ref="E107:I107"/>
    <mergeCell ref="B90:B98"/>
    <mergeCell ref="D90:D98"/>
    <mergeCell ref="F90:F98"/>
    <mergeCell ref="G95:I95"/>
    <mergeCell ref="G96:I96"/>
    <mergeCell ref="G97:I97"/>
    <mergeCell ref="G98:I98"/>
    <mergeCell ref="G90:G94"/>
    <mergeCell ref="E99:E103"/>
    <mergeCell ref="B81:B89"/>
    <mergeCell ref="D81:D89"/>
    <mergeCell ref="F81:F89"/>
    <mergeCell ref="G86:I86"/>
    <mergeCell ref="G87:I87"/>
    <mergeCell ref="G88:I88"/>
    <mergeCell ref="G89:I89"/>
    <mergeCell ref="C70:I70"/>
    <mergeCell ref="C71:I71"/>
    <mergeCell ref="B72:B80"/>
    <mergeCell ref="D72:D80"/>
    <mergeCell ref="E77:I77"/>
    <mergeCell ref="E78:I78"/>
    <mergeCell ref="E79:I79"/>
    <mergeCell ref="C63:C67"/>
    <mergeCell ref="E72:E76"/>
    <mergeCell ref="B63:B71"/>
    <mergeCell ref="C68:I68"/>
    <mergeCell ref="C69:I69"/>
    <mergeCell ref="G35:I35"/>
    <mergeCell ref="B54:B62"/>
    <mergeCell ref="D54:D62"/>
    <mergeCell ref="E59:I59"/>
    <mergeCell ref="E60:I60"/>
    <mergeCell ref="E61:I61"/>
    <mergeCell ref="E62:I62"/>
    <mergeCell ref="B45:B53"/>
    <mergeCell ref="D45:D53"/>
    <mergeCell ref="E50:I50"/>
    <mergeCell ref="E51:I51"/>
    <mergeCell ref="E52:I52"/>
    <mergeCell ref="E53:I53"/>
    <mergeCell ref="E54:E58"/>
    <mergeCell ref="B36:B44"/>
    <mergeCell ref="D36:D44"/>
    <mergeCell ref="F36:F44"/>
    <mergeCell ref="G41:I41"/>
    <mergeCell ref="G42:I42"/>
    <mergeCell ref="G43:I43"/>
    <mergeCell ref="G44:I44"/>
    <mergeCell ref="A3:A7"/>
    <mergeCell ref="C9:C13"/>
    <mergeCell ref="E18:E22"/>
    <mergeCell ref="G27:G31"/>
    <mergeCell ref="G36:G40"/>
    <mergeCell ref="E45:E49"/>
    <mergeCell ref="D18:D26"/>
    <mergeCell ref="E23:I23"/>
    <mergeCell ref="E24:I24"/>
    <mergeCell ref="E25:I25"/>
    <mergeCell ref="A8:I8"/>
    <mergeCell ref="B9:B17"/>
    <mergeCell ref="C14:I14"/>
    <mergeCell ref="C15:I15"/>
    <mergeCell ref="C16:I16"/>
    <mergeCell ref="C17:I17"/>
    <mergeCell ref="B18:B26"/>
    <mergeCell ref="E26:I26"/>
    <mergeCell ref="B27:B35"/>
    <mergeCell ref="D27:D35"/>
    <mergeCell ref="F27:F35"/>
    <mergeCell ref="G32:I32"/>
    <mergeCell ref="G33:I33"/>
    <mergeCell ref="G34:I3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68"/>
  <sheetViews>
    <sheetView workbookViewId="0">
      <selection activeCell="J16" sqref="J16"/>
    </sheetView>
  </sheetViews>
  <sheetFormatPr defaultRowHeight="15" x14ac:dyDescent="0.25"/>
  <sheetData>
    <row r="2" spans="1:9" x14ac:dyDescent="0.25">
      <c r="A2" s="221" t="s">
        <v>225</v>
      </c>
      <c r="B2" s="131" t="s">
        <v>324</v>
      </c>
      <c r="C2" s="132">
        <v>992.798</v>
      </c>
    </row>
    <row r="3" spans="1:9" x14ac:dyDescent="0.25">
      <c r="A3" s="226"/>
      <c r="B3" s="131" t="s">
        <v>325</v>
      </c>
      <c r="C3" s="131">
        <v>3439.2022000000002</v>
      </c>
    </row>
    <row r="4" spans="1:9" x14ac:dyDescent="0.25">
      <c r="A4" s="226"/>
      <c r="B4" s="131" t="s">
        <v>326</v>
      </c>
      <c r="C4" s="131">
        <v>17177</v>
      </c>
    </row>
    <row r="5" spans="1:9" x14ac:dyDescent="0.25">
      <c r="A5" s="226"/>
      <c r="B5" s="131" t="s">
        <v>327</v>
      </c>
      <c r="C5" s="131">
        <v>100</v>
      </c>
    </row>
    <row r="6" spans="1:9" ht="30" x14ac:dyDescent="0.25">
      <c r="A6" s="222"/>
      <c r="B6" s="131" t="s">
        <v>328</v>
      </c>
      <c r="C6" s="131">
        <v>992.798</v>
      </c>
    </row>
    <row r="7" spans="1:9" x14ac:dyDescent="0.25">
      <c r="A7" s="219" t="s">
        <v>409</v>
      </c>
      <c r="B7" s="219"/>
      <c r="C7" s="219"/>
      <c r="D7" s="219"/>
      <c r="E7" s="219"/>
      <c r="F7" s="219"/>
      <c r="G7" s="219"/>
      <c r="H7" s="219"/>
      <c r="I7" s="219"/>
    </row>
    <row r="8" spans="1:9" x14ac:dyDescent="0.25">
      <c r="A8" s="113" t="s">
        <v>226</v>
      </c>
      <c r="B8" s="217" t="s">
        <v>410</v>
      </c>
      <c r="C8" s="221" t="s">
        <v>228</v>
      </c>
      <c r="D8" s="131" t="s">
        <v>324</v>
      </c>
      <c r="E8" s="131">
        <v>1271.9883</v>
      </c>
    </row>
    <row r="9" spans="1:9" x14ac:dyDescent="0.25">
      <c r="A9" s="113" t="s">
        <v>226</v>
      </c>
      <c r="B9" s="218"/>
      <c r="C9" s="226"/>
      <c r="D9" s="131" t="s">
        <v>325</v>
      </c>
      <c r="E9" s="131">
        <v>4216.5424999999996</v>
      </c>
    </row>
    <row r="10" spans="1:9" x14ac:dyDescent="0.25">
      <c r="A10" s="113" t="s">
        <v>226</v>
      </c>
      <c r="B10" s="217"/>
      <c r="C10" s="226"/>
      <c r="D10" s="131" t="s">
        <v>326</v>
      </c>
      <c r="E10" s="131">
        <v>6775</v>
      </c>
    </row>
    <row r="11" spans="1:9" x14ac:dyDescent="0.25">
      <c r="A11" s="113" t="s">
        <v>226</v>
      </c>
      <c r="B11" s="217"/>
      <c r="C11" s="226"/>
      <c r="D11" s="131" t="s">
        <v>327</v>
      </c>
      <c r="E11" s="131">
        <v>39.44</v>
      </c>
    </row>
    <row r="12" spans="1:9" ht="30" x14ac:dyDescent="0.25">
      <c r="A12" s="113" t="s">
        <v>226</v>
      </c>
      <c r="B12" s="217"/>
      <c r="C12" s="222"/>
      <c r="D12" s="131" t="s">
        <v>328</v>
      </c>
      <c r="E12" s="131">
        <v>1271.9883</v>
      </c>
    </row>
    <row r="13" spans="1:9" x14ac:dyDescent="0.25">
      <c r="A13" s="113" t="s">
        <v>226</v>
      </c>
      <c r="B13" s="217"/>
      <c r="C13" s="219" t="s">
        <v>411</v>
      </c>
      <c r="D13" s="219"/>
      <c r="E13" s="219"/>
      <c r="F13" s="219"/>
      <c r="G13" s="219"/>
      <c r="H13" s="219"/>
      <c r="I13" s="219"/>
    </row>
    <row r="14" spans="1:9" x14ac:dyDescent="0.25">
      <c r="A14" s="113" t="s">
        <v>226</v>
      </c>
      <c r="B14" s="217"/>
      <c r="C14" s="219"/>
      <c r="D14" s="219"/>
      <c r="E14" s="219"/>
      <c r="F14" s="219"/>
      <c r="G14" s="219"/>
      <c r="H14" s="219"/>
      <c r="I14" s="219"/>
    </row>
    <row r="15" spans="1:9" x14ac:dyDescent="0.25">
      <c r="A15" s="113" t="s">
        <v>226</v>
      </c>
      <c r="B15" s="217"/>
      <c r="C15" s="219"/>
      <c r="D15" s="219"/>
      <c r="E15" s="219"/>
      <c r="F15" s="219"/>
      <c r="G15" s="219"/>
      <c r="H15" s="219"/>
      <c r="I15" s="219"/>
    </row>
    <row r="16" spans="1:9" x14ac:dyDescent="0.25">
      <c r="A16" s="113" t="s">
        <v>226</v>
      </c>
      <c r="B16" s="217"/>
      <c r="C16" s="219"/>
      <c r="D16" s="219"/>
      <c r="E16" s="219"/>
      <c r="F16" s="219"/>
      <c r="G16" s="219"/>
      <c r="H16" s="219"/>
      <c r="I16" s="219"/>
    </row>
    <row r="17" spans="1:9" x14ac:dyDescent="0.25">
      <c r="A17" s="113" t="s">
        <v>226</v>
      </c>
      <c r="B17" s="216"/>
      <c r="C17" s="113" t="s">
        <v>226</v>
      </c>
      <c r="D17" s="217" t="s">
        <v>412</v>
      </c>
      <c r="E17" s="221" t="s">
        <v>264</v>
      </c>
      <c r="F17" s="131" t="s">
        <v>324</v>
      </c>
      <c r="G17" s="131">
        <v>1554.9953</v>
      </c>
    </row>
    <row r="18" spans="1:9" x14ac:dyDescent="0.25">
      <c r="A18" s="113" t="s">
        <v>226</v>
      </c>
      <c r="B18" s="216"/>
      <c r="C18" s="113" t="s">
        <v>226</v>
      </c>
      <c r="D18" s="218"/>
      <c r="E18" s="226"/>
      <c r="F18" s="131" t="s">
        <v>325</v>
      </c>
      <c r="G18" s="131">
        <v>5313.9894000000004</v>
      </c>
    </row>
    <row r="19" spans="1:9" x14ac:dyDescent="0.25">
      <c r="A19" s="113" t="s">
        <v>226</v>
      </c>
      <c r="B19" s="216"/>
      <c r="C19" s="113" t="s">
        <v>226</v>
      </c>
      <c r="D19" s="217"/>
      <c r="E19" s="226"/>
      <c r="F19" s="131" t="s">
        <v>326</v>
      </c>
      <c r="G19" s="131">
        <v>2762</v>
      </c>
    </row>
    <row r="20" spans="1:9" x14ac:dyDescent="0.25">
      <c r="A20" s="113" t="s">
        <v>226</v>
      </c>
      <c r="B20" s="216"/>
      <c r="C20" s="113" t="s">
        <v>226</v>
      </c>
      <c r="D20" s="217"/>
      <c r="E20" s="226"/>
      <c r="F20" s="131" t="s">
        <v>327</v>
      </c>
      <c r="G20" s="131">
        <v>16.079999999999998</v>
      </c>
    </row>
    <row r="21" spans="1:9" ht="30" x14ac:dyDescent="0.25">
      <c r="A21" s="113" t="s">
        <v>226</v>
      </c>
      <c r="B21" s="216"/>
      <c r="C21" s="113" t="s">
        <v>226</v>
      </c>
      <c r="D21" s="217"/>
      <c r="E21" s="222"/>
      <c r="F21" s="131" t="s">
        <v>328</v>
      </c>
      <c r="G21" s="131">
        <v>1554.9953</v>
      </c>
    </row>
    <row r="22" spans="1:9" x14ac:dyDescent="0.25">
      <c r="A22" s="113" t="s">
        <v>226</v>
      </c>
      <c r="B22" s="216"/>
      <c r="C22" s="113" t="s">
        <v>226</v>
      </c>
      <c r="D22" s="217"/>
      <c r="E22" s="219" t="s">
        <v>413</v>
      </c>
      <c r="F22" s="219"/>
      <c r="G22" s="219"/>
      <c r="H22" s="219"/>
      <c r="I22" s="219"/>
    </row>
    <row r="23" spans="1:9" x14ac:dyDescent="0.25">
      <c r="A23" s="113" t="s">
        <v>226</v>
      </c>
      <c r="B23" s="216"/>
      <c r="C23" s="113" t="s">
        <v>226</v>
      </c>
      <c r="D23" s="217"/>
      <c r="E23" s="219"/>
      <c r="F23" s="219"/>
      <c r="G23" s="219"/>
      <c r="H23" s="219"/>
      <c r="I23" s="219"/>
    </row>
    <row r="24" spans="1:9" x14ac:dyDescent="0.25">
      <c r="A24" s="113" t="s">
        <v>226</v>
      </c>
      <c r="B24" s="216"/>
      <c r="C24" s="113" t="s">
        <v>226</v>
      </c>
      <c r="D24" s="217"/>
      <c r="E24" s="219"/>
      <c r="F24" s="219"/>
      <c r="G24" s="219"/>
      <c r="H24" s="219"/>
      <c r="I24" s="219"/>
    </row>
    <row r="25" spans="1:9" x14ac:dyDescent="0.25">
      <c r="A25" s="113" t="s">
        <v>226</v>
      </c>
      <c r="B25" s="216"/>
      <c r="C25" s="113" t="s">
        <v>226</v>
      </c>
      <c r="D25" s="217"/>
      <c r="E25" s="219"/>
      <c r="F25" s="219"/>
      <c r="G25" s="219"/>
      <c r="H25" s="219"/>
      <c r="I25" s="219"/>
    </row>
    <row r="26" spans="1:9" x14ac:dyDescent="0.25">
      <c r="A26" s="113" t="s">
        <v>226</v>
      </c>
      <c r="B26" s="216"/>
      <c r="C26" s="113" t="s">
        <v>226</v>
      </c>
      <c r="D26" s="216"/>
      <c r="E26" s="113" t="s">
        <v>226</v>
      </c>
      <c r="F26" s="217" t="s">
        <v>414</v>
      </c>
      <c r="G26" s="221" t="s">
        <v>234</v>
      </c>
      <c r="H26" s="131" t="s">
        <v>324</v>
      </c>
      <c r="I26" s="134">
        <v>1757.1080999999999</v>
      </c>
    </row>
    <row r="27" spans="1:9" x14ac:dyDescent="0.25">
      <c r="A27" s="113" t="s">
        <v>226</v>
      </c>
      <c r="B27" s="216"/>
      <c r="C27" s="113" t="s">
        <v>226</v>
      </c>
      <c r="D27" s="216"/>
      <c r="E27" s="113" t="s">
        <v>226</v>
      </c>
      <c r="F27" s="218"/>
      <c r="G27" s="226"/>
      <c r="H27" s="131" t="s">
        <v>325</v>
      </c>
      <c r="I27" s="131">
        <v>5842.6108999999997</v>
      </c>
    </row>
    <row r="28" spans="1:9" x14ac:dyDescent="0.25">
      <c r="A28" s="113" t="s">
        <v>226</v>
      </c>
      <c r="B28" s="216"/>
      <c r="C28" s="113" t="s">
        <v>226</v>
      </c>
      <c r="D28" s="216"/>
      <c r="E28" s="113" t="s">
        <v>226</v>
      </c>
      <c r="F28" s="217"/>
      <c r="G28" s="226"/>
      <c r="H28" s="131" t="s">
        <v>326</v>
      </c>
      <c r="I28" s="131">
        <v>1675</v>
      </c>
    </row>
    <row r="29" spans="1:9" x14ac:dyDescent="0.25">
      <c r="A29" s="113" t="s">
        <v>226</v>
      </c>
      <c r="B29" s="216"/>
      <c r="C29" s="113" t="s">
        <v>226</v>
      </c>
      <c r="D29" s="216"/>
      <c r="E29" s="113" t="s">
        <v>226</v>
      </c>
      <c r="F29" s="217"/>
      <c r="G29" s="226"/>
      <c r="H29" s="131" t="s">
        <v>327</v>
      </c>
      <c r="I29" s="131">
        <v>9.75</v>
      </c>
    </row>
    <row r="30" spans="1:9" ht="30" x14ac:dyDescent="0.25">
      <c r="A30" s="113" t="s">
        <v>226</v>
      </c>
      <c r="B30" s="216"/>
      <c r="C30" s="113" t="s">
        <v>226</v>
      </c>
      <c r="D30" s="216"/>
      <c r="E30" s="113" t="s">
        <v>226</v>
      </c>
      <c r="F30" s="217"/>
      <c r="G30" s="222"/>
      <c r="H30" s="131" t="s">
        <v>328</v>
      </c>
      <c r="I30" s="131">
        <v>1757.1080999999999</v>
      </c>
    </row>
    <row r="31" spans="1:9" x14ac:dyDescent="0.25">
      <c r="A31" s="113" t="s">
        <v>226</v>
      </c>
      <c r="B31" s="216"/>
      <c r="C31" s="113" t="s">
        <v>226</v>
      </c>
      <c r="D31" s="216"/>
      <c r="E31" s="113" t="s">
        <v>226</v>
      </c>
      <c r="F31" s="217"/>
      <c r="G31" s="223"/>
      <c r="H31" s="223"/>
      <c r="I31" s="223"/>
    </row>
    <row r="32" spans="1:9" x14ac:dyDescent="0.25">
      <c r="A32" s="113" t="s">
        <v>226</v>
      </c>
      <c r="B32" s="216"/>
      <c r="C32" s="113" t="s">
        <v>226</v>
      </c>
      <c r="D32" s="216"/>
      <c r="E32" s="113" t="s">
        <v>226</v>
      </c>
      <c r="F32" s="217"/>
      <c r="G32" s="219"/>
      <c r="H32" s="219"/>
      <c r="I32" s="219"/>
    </row>
    <row r="33" spans="1:9" x14ac:dyDescent="0.25">
      <c r="A33" s="113" t="s">
        <v>226</v>
      </c>
      <c r="B33" s="216"/>
      <c r="C33" s="113" t="s">
        <v>226</v>
      </c>
      <c r="D33" s="216"/>
      <c r="E33" s="113" t="s">
        <v>226</v>
      </c>
      <c r="F33" s="217"/>
      <c r="G33" s="219"/>
      <c r="H33" s="219"/>
      <c r="I33" s="219"/>
    </row>
    <row r="34" spans="1:9" x14ac:dyDescent="0.25">
      <c r="A34" s="113" t="s">
        <v>226</v>
      </c>
      <c r="B34" s="216"/>
      <c r="C34" s="113" t="s">
        <v>226</v>
      </c>
      <c r="D34" s="216"/>
      <c r="E34" s="113" t="s">
        <v>226</v>
      </c>
      <c r="F34" s="217"/>
      <c r="G34" s="224"/>
      <c r="H34" s="224"/>
      <c r="I34" s="224"/>
    </row>
    <row r="35" spans="1:9" x14ac:dyDescent="0.25">
      <c r="A35" s="113" t="s">
        <v>226</v>
      </c>
      <c r="B35" s="216"/>
      <c r="C35" s="113" t="s">
        <v>226</v>
      </c>
      <c r="D35" s="216"/>
      <c r="E35" s="113" t="s">
        <v>226</v>
      </c>
      <c r="F35" s="217" t="s">
        <v>415</v>
      </c>
      <c r="G35" s="221" t="s">
        <v>238</v>
      </c>
      <c r="H35" s="131" t="s">
        <v>324</v>
      </c>
      <c r="I35" s="134">
        <v>1243.5519999999999</v>
      </c>
    </row>
    <row r="36" spans="1:9" x14ac:dyDescent="0.25">
      <c r="A36" s="113" t="s">
        <v>226</v>
      </c>
      <c r="B36" s="216"/>
      <c r="C36" s="113" t="s">
        <v>226</v>
      </c>
      <c r="D36" s="216"/>
      <c r="E36" s="113" t="s">
        <v>226</v>
      </c>
      <c r="F36" s="218"/>
      <c r="G36" s="226"/>
      <c r="H36" s="131" t="s">
        <v>325</v>
      </c>
      <c r="I36" s="131">
        <v>4360.4575000000004</v>
      </c>
    </row>
    <row r="37" spans="1:9" x14ac:dyDescent="0.25">
      <c r="A37" s="113" t="s">
        <v>226</v>
      </c>
      <c r="B37" s="216"/>
      <c r="C37" s="113" t="s">
        <v>226</v>
      </c>
      <c r="D37" s="216"/>
      <c r="E37" s="113" t="s">
        <v>226</v>
      </c>
      <c r="F37" s="217"/>
      <c r="G37" s="226"/>
      <c r="H37" s="131" t="s">
        <v>326</v>
      </c>
      <c r="I37" s="131">
        <v>1087</v>
      </c>
    </row>
    <row r="38" spans="1:9" x14ac:dyDescent="0.25">
      <c r="A38" s="113" t="s">
        <v>226</v>
      </c>
      <c r="B38" s="216"/>
      <c r="C38" s="113" t="s">
        <v>226</v>
      </c>
      <c r="D38" s="216"/>
      <c r="E38" s="113" t="s">
        <v>226</v>
      </c>
      <c r="F38" s="217"/>
      <c r="G38" s="226"/>
      <c r="H38" s="131" t="s">
        <v>327</v>
      </c>
      <c r="I38" s="131">
        <v>6.33</v>
      </c>
    </row>
    <row r="39" spans="1:9" ht="30" x14ac:dyDescent="0.25">
      <c r="A39" s="113" t="s">
        <v>226</v>
      </c>
      <c r="B39" s="216"/>
      <c r="C39" s="113" t="s">
        <v>226</v>
      </c>
      <c r="D39" s="216"/>
      <c r="E39" s="113" t="s">
        <v>226</v>
      </c>
      <c r="F39" s="217"/>
      <c r="G39" s="222"/>
      <c r="H39" s="131" t="s">
        <v>328</v>
      </c>
      <c r="I39" s="131">
        <v>1243.5519999999999</v>
      </c>
    </row>
    <row r="40" spans="1:9" x14ac:dyDescent="0.25">
      <c r="A40" s="113" t="s">
        <v>226</v>
      </c>
      <c r="B40" s="216"/>
      <c r="C40" s="113" t="s">
        <v>226</v>
      </c>
      <c r="D40" s="216"/>
      <c r="E40" s="113"/>
      <c r="F40" s="217"/>
      <c r="G40" s="223"/>
      <c r="H40" s="223"/>
      <c r="I40" s="223"/>
    </row>
    <row r="41" spans="1:9" x14ac:dyDescent="0.25">
      <c r="A41" s="113" t="s">
        <v>226</v>
      </c>
      <c r="B41" s="216"/>
      <c r="C41" s="113" t="s">
        <v>226</v>
      </c>
      <c r="D41" s="216"/>
      <c r="E41" s="113"/>
      <c r="F41" s="217"/>
      <c r="G41" s="219"/>
      <c r="H41" s="219"/>
      <c r="I41" s="219"/>
    </row>
    <row r="42" spans="1:9" x14ac:dyDescent="0.25">
      <c r="A42" s="113" t="s">
        <v>226</v>
      </c>
      <c r="B42" s="216"/>
      <c r="C42" s="113" t="s">
        <v>226</v>
      </c>
      <c r="D42" s="216"/>
      <c r="E42" s="113"/>
      <c r="F42" s="217"/>
      <c r="G42" s="219"/>
      <c r="H42" s="219"/>
      <c r="I42" s="219"/>
    </row>
    <row r="43" spans="1:9" x14ac:dyDescent="0.25">
      <c r="A43" s="113" t="s">
        <v>226</v>
      </c>
      <c r="B43" s="216"/>
      <c r="C43" s="113" t="s">
        <v>226</v>
      </c>
      <c r="D43" s="216"/>
      <c r="E43" s="113"/>
      <c r="F43" s="218"/>
      <c r="G43" s="219"/>
      <c r="H43" s="219"/>
      <c r="I43" s="219"/>
    </row>
    <row r="44" spans="1:9" x14ac:dyDescent="0.25">
      <c r="A44" s="113" t="s">
        <v>226</v>
      </c>
      <c r="B44" s="216"/>
      <c r="C44" s="113" t="s">
        <v>226</v>
      </c>
      <c r="D44" s="217" t="s">
        <v>416</v>
      </c>
      <c r="E44" s="221" t="s">
        <v>277</v>
      </c>
      <c r="F44" s="131" t="s">
        <v>324</v>
      </c>
      <c r="G44" s="131">
        <v>1077.2050999999999</v>
      </c>
    </row>
    <row r="45" spans="1:9" x14ac:dyDescent="0.25">
      <c r="A45" s="113" t="s">
        <v>226</v>
      </c>
      <c r="B45" s="216"/>
      <c r="C45" s="113" t="s">
        <v>226</v>
      </c>
      <c r="D45" s="218"/>
      <c r="E45" s="226"/>
      <c r="F45" s="131" t="s">
        <v>325</v>
      </c>
      <c r="G45" s="131">
        <v>3239.2386999999999</v>
      </c>
    </row>
    <row r="46" spans="1:9" x14ac:dyDescent="0.25">
      <c r="A46" s="113" t="s">
        <v>226</v>
      </c>
      <c r="B46" s="216"/>
      <c r="C46" s="113" t="s">
        <v>226</v>
      </c>
      <c r="D46" s="217"/>
      <c r="E46" s="226"/>
      <c r="F46" s="131" t="s">
        <v>326</v>
      </c>
      <c r="G46" s="131">
        <v>4013</v>
      </c>
    </row>
    <row r="47" spans="1:9" x14ac:dyDescent="0.25">
      <c r="A47" s="113" t="s">
        <v>226</v>
      </c>
      <c r="B47" s="216"/>
      <c r="C47" s="113" t="s">
        <v>226</v>
      </c>
      <c r="D47" s="217"/>
      <c r="E47" s="226"/>
      <c r="F47" s="131" t="s">
        <v>327</v>
      </c>
      <c r="G47" s="131">
        <v>23.36</v>
      </c>
    </row>
    <row r="48" spans="1:9" ht="30" x14ac:dyDescent="0.25">
      <c r="A48" s="113" t="s">
        <v>226</v>
      </c>
      <c r="B48" s="216"/>
      <c r="C48" s="113" t="s">
        <v>226</v>
      </c>
      <c r="D48" s="217"/>
      <c r="E48" s="222"/>
      <c r="F48" s="131" t="s">
        <v>328</v>
      </c>
      <c r="G48" s="131">
        <v>1077.2050999999999</v>
      </c>
    </row>
    <row r="49" spans="1:9" x14ac:dyDescent="0.25">
      <c r="A49" s="113" t="s">
        <v>226</v>
      </c>
      <c r="B49" s="216"/>
      <c r="C49" s="113"/>
      <c r="D49" s="217"/>
      <c r="E49" s="219" t="s">
        <v>417</v>
      </c>
      <c r="F49" s="219"/>
      <c r="G49" s="219"/>
      <c r="H49" s="219"/>
      <c r="I49" s="219"/>
    </row>
    <row r="50" spans="1:9" x14ac:dyDescent="0.25">
      <c r="A50" s="113" t="s">
        <v>226</v>
      </c>
      <c r="B50" s="216"/>
      <c r="C50" s="113"/>
      <c r="D50" s="217"/>
      <c r="E50" s="219"/>
      <c r="F50" s="219"/>
      <c r="G50" s="219"/>
      <c r="H50" s="219"/>
      <c r="I50" s="219"/>
    </row>
    <row r="51" spans="1:9" x14ac:dyDescent="0.25">
      <c r="A51" s="113" t="s">
        <v>226</v>
      </c>
      <c r="B51" s="216"/>
      <c r="C51" s="113"/>
      <c r="D51" s="217"/>
      <c r="E51" s="219"/>
      <c r="F51" s="219"/>
      <c r="G51" s="219"/>
      <c r="H51" s="219"/>
      <c r="I51" s="219"/>
    </row>
    <row r="52" spans="1:9" x14ac:dyDescent="0.25">
      <c r="A52" s="113" t="s">
        <v>226</v>
      </c>
      <c r="B52" s="216"/>
      <c r="C52" s="113"/>
      <c r="D52" s="217"/>
      <c r="E52" s="219"/>
      <c r="F52" s="219"/>
      <c r="G52" s="219"/>
      <c r="H52" s="219"/>
      <c r="I52" s="219"/>
    </row>
    <row r="53" spans="1:9" x14ac:dyDescent="0.25">
      <c r="A53" s="113" t="s">
        <v>226</v>
      </c>
      <c r="B53" s="216"/>
      <c r="C53" s="216"/>
      <c r="D53" s="216"/>
      <c r="E53" s="113" t="s">
        <v>226</v>
      </c>
      <c r="F53" s="217" t="s">
        <v>418</v>
      </c>
      <c r="G53" s="221" t="s">
        <v>246</v>
      </c>
      <c r="H53" s="131" t="s">
        <v>324</v>
      </c>
      <c r="I53" s="131">
        <v>901.29100000000005</v>
      </c>
    </row>
    <row r="54" spans="1:9" x14ac:dyDescent="0.25">
      <c r="A54" s="113" t="s">
        <v>226</v>
      </c>
      <c r="B54" s="216"/>
      <c r="C54" s="216"/>
      <c r="D54" s="216"/>
      <c r="E54" s="113" t="s">
        <v>226</v>
      </c>
      <c r="F54" s="218"/>
      <c r="G54" s="226"/>
      <c r="H54" s="131" t="s">
        <v>325</v>
      </c>
      <c r="I54" s="131">
        <v>2511.4173000000001</v>
      </c>
    </row>
    <row r="55" spans="1:9" x14ac:dyDescent="0.25">
      <c r="A55" s="113" t="s">
        <v>226</v>
      </c>
      <c r="B55" s="216"/>
      <c r="C55" s="216"/>
      <c r="D55" s="216"/>
      <c r="E55" s="113" t="s">
        <v>226</v>
      </c>
      <c r="F55" s="217"/>
      <c r="G55" s="226"/>
      <c r="H55" s="131" t="s">
        <v>326</v>
      </c>
      <c r="I55" s="131">
        <v>2196</v>
      </c>
    </row>
    <row r="56" spans="1:9" x14ac:dyDescent="0.25">
      <c r="A56" s="113" t="s">
        <v>226</v>
      </c>
      <c r="B56" s="216"/>
      <c r="C56" s="216"/>
      <c r="D56" s="216"/>
      <c r="E56" s="113" t="s">
        <v>226</v>
      </c>
      <c r="F56" s="217"/>
      <c r="G56" s="226"/>
      <c r="H56" s="131" t="s">
        <v>327</v>
      </c>
      <c r="I56" s="131">
        <v>12.78</v>
      </c>
    </row>
    <row r="57" spans="1:9" ht="30" x14ac:dyDescent="0.25">
      <c r="A57" s="113" t="s">
        <v>226</v>
      </c>
      <c r="B57" s="216"/>
      <c r="C57" s="216"/>
      <c r="D57" s="216"/>
      <c r="E57" s="113" t="s">
        <v>226</v>
      </c>
      <c r="F57" s="217"/>
      <c r="G57" s="222"/>
      <c r="H57" s="131" t="s">
        <v>328</v>
      </c>
      <c r="I57" s="131">
        <v>901.29100000000005</v>
      </c>
    </row>
    <row r="58" spans="1:9" x14ac:dyDescent="0.25">
      <c r="A58" s="113" t="s">
        <v>226</v>
      </c>
      <c r="B58" s="216"/>
      <c r="C58" s="216"/>
      <c r="D58" s="216"/>
      <c r="E58" s="113" t="s">
        <v>226</v>
      </c>
      <c r="F58" s="217"/>
      <c r="G58" s="223"/>
      <c r="H58" s="223"/>
      <c r="I58" s="223"/>
    </row>
    <row r="59" spans="1:9" x14ac:dyDescent="0.25">
      <c r="A59" s="113" t="s">
        <v>226</v>
      </c>
      <c r="B59" s="216"/>
      <c r="C59" s="216"/>
      <c r="D59" s="216"/>
      <c r="E59" s="113" t="s">
        <v>226</v>
      </c>
      <c r="F59" s="217"/>
      <c r="G59" s="219"/>
      <c r="H59" s="219"/>
      <c r="I59" s="219"/>
    </row>
    <row r="60" spans="1:9" x14ac:dyDescent="0.25">
      <c r="A60" s="113" t="s">
        <v>226</v>
      </c>
      <c r="B60" s="216"/>
      <c r="C60" s="216"/>
      <c r="D60" s="216"/>
      <c r="E60" s="113" t="s">
        <v>226</v>
      </c>
      <c r="F60" s="217"/>
      <c r="G60" s="219"/>
      <c r="H60" s="219"/>
      <c r="I60" s="219"/>
    </row>
    <row r="61" spans="1:9" x14ac:dyDescent="0.25">
      <c r="A61" s="113" t="s">
        <v>226</v>
      </c>
      <c r="B61" s="216"/>
      <c r="C61" s="216"/>
      <c r="D61" s="216"/>
      <c r="E61" s="113" t="s">
        <v>226</v>
      </c>
      <c r="F61" s="217"/>
      <c r="G61" s="224"/>
      <c r="H61" s="224"/>
      <c r="I61" s="224"/>
    </row>
    <row r="62" spans="1:9" x14ac:dyDescent="0.25">
      <c r="A62" s="113" t="s">
        <v>226</v>
      </c>
      <c r="B62" s="216"/>
      <c r="C62" s="216"/>
      <c r="D62" s="216"/>
      <c r="E62" s="113" t="s">
        <v>226</v>
      </c>
      <c r="F62" s="217" t="s">
        <v>419</v>
      </c>
      <c r="G62" s="221" t="s">
        <v>253</v>
      </c>
      <c r="H62" s="131" t="s">
        <v>324</v>
      </c>
      <c r="I62" s="134">
        <v>1289.8123000000001</v>
      </c>
    </row>
    <row r="63" spans="1:9" x14ac:dyDescent="0.25">
      <c r="A63" s="113" t="s">
        <v>226</v>
      </c>
      <c r="B63" s="216"/>
      <c r="C63" s="216"/>
      <c r="D63" s="216"/>
      <c r="E63" s="113" t="s">
        <v>226</v>
      </c>
      <c r="F63" s="218"/>
      <c r="G63" s="226"/>
      <c r="H63" s="131" t="s">
        <v>325</v>
      </c>
      <c r="I63" s="131">
        <v>3933.7964000000002</v>
      </c>
    </row>
    <row r="64" spans="1:9" x14ac:dyDescent="0.25">
      <c r="A64" s="113" t="s">
        <v>226</v>
      </c>
      <c r="B64" s="216"/>
      <c r="C64" s="216"/>
      <c r="D64" s="216"/>
      <c r="E64" s="113" t="s">
        <v>226</v>
      </c>
      <c r="F64" s="217"/>
      <c r="G64" s="226"/>
      <c r="H64" s="131" t="s">
        <v>326</v>
      </c>
      <c r="I64" s="131">
        <v>1817</v>
      </c>
    </row>
    <row r="65" spans="1:9" x14ac:dyDescent="0.25">
      <c r="A65" s="113" t="s">
        <v>226</v>
      </c>
      <c r="B65" s="216"/>
      <c r="C65" s="216"/>
      <c r="D65" s="216"/>
      <c r="E65" s="113" t="s">
        <v>226</v>
      </c>
      <c r="F65" s="217"/>
      <c r="G65" s="226"/>
      <c r="H65" s="131" t="s">
        <v>327</v>
      </c>
      <c r="I65" s="131">
        <v>10.58</v>
      </c>
    </row>
    <row r="66" spans="1:9" ht="30" x14ac:dyDescent="0.25">
      <c r="A66" s="113" t="s">
        <v>226</v>
      </c>
      <c r="B66" s="216"/>
      <c r="C66" s="216"/>
      <c r="D66" s="216"/>
      <c r="E66" s="113" t="s">
        <v>226</v>
      </c>
      <c r="F66" s="217"/>
      <c r="G66" s="222"/>
      <c r="H66" s="131" t="s">
        <v>328</v>
      </c>
      <c r="I66" s="131">
        <v>1289.8123000000001</v>
      </c>
    </row>
    <row r="67" spans="1:9" x14ac:dyDescent="0.25">
      <c r="A67" s="113" t="s">
        <v>226</v>
      </c>
      <c r="B67" s="216"/>
      <c r="C67" s="216"/>
      <c r="D67" s="216"/>
      <c r="E67" s="113"/>
      <c r="F67" s="217"/>
      <c r="G67" s="223"/>
      <c r="H67" s="223"/>
      <c r="I67" s="223"/>
    </row>
    <row r="68" spans="1:9" x14ac:dyDescent="0.25">
      <c r="A68" s="113" t="s">
        <v>226</v>
      </c>
      <c r="B68" s="216"/>
      <c r="C68" s="216"/>
      <c r="D68" s="216"/>
      <c r="E68" s="113"/>
      <c r="F68" s="217"/>
      <c r="G68" s="219"/>
      <c r="H68" s="219"/>
      <c r="I68" s="219"/>
    </row>
    <row r="69" spans="1:9" x14ac:dyDescent="0.25">
      <c r="A69" s="113" t="s">
        <v>226</v>
      </c>
      <c r="B69" s="216"/>
      <c r="C69" s="216"/>
      <c r="D69" s="216"/>
      <c r="E69" s="113"/>
      <c r="F69" s="217"/>
      <c r="G69" s="219"/>
      <c r="H69" s="219"/>
      <c r="I69" s="219"/>
    </row>
    <row r="70" spans="1:9" x14ac:dyDescent="0.25">
      <c r="A70" s="113" t="s">
        <v>226</v>
      </c>
      <c r="B70" s="216"/>
      <c r="C70" s="225"/>
      <c r="D70" s="225"/>
      <c r="E70" s="113"/>
      <c r="F70" s="217"/>
      <c r="G70" s="219"/>
      <c r="H70" s="219"/>
      <c r="I70" s="219"/>
    </row>
    <row r="71" spans="1:9" x14ac:dyDescent="0.25">
      <c r="A71" s="113" t="s">
        <v>226</v>
      </c>
      <c r="B71" s="217" t="s">
        <v>420</v>
      </c>
      <c r="C71" s="221" t="s">
        <v>236</v>
      </c>
      <c r="D71" s="131" t="s">
        <v>324</v>
      </c>
      <c r="E71" s="131">
        <v>894.80520000000001</v>
      </c>
    </row>
    <row r="72" spans="1:9" x14ac:dyDescent="0.25">
      <c r="A72" s="113" t="s">
        <v>226</v>
      </c>
      <c r="B72" s="218"/>
      <c r="C72" s="226"/>
      <c r="D72" s="131" t="s">
        <v>325</v>
      </c>
      <c r="E72" s="131">
        <v>3198.8580999999999</v>
      </c>
    </row>
    <row r="73" spans="1:9" x14ac:dyDescent="0.25">
      <c r="A73" s="113" t="s">
        <v>226</v>
      </c>
      <c r="B73" s="217"/>
      <c r="C73" s="226"/>
      <c r="D73" s="131" t="s">
        <v>326</v>
      </c>
      <c r="E73" s="131">
        <v>5201</v>
      </c>
    </row>
    <row r="74" spans="1:9" x14ac:dyDescent="0.25">
      <c r="A74" s="113" t="s">
        <v>226</v>
      </c>
      <c r="B74" s="217"/>
      <c r="C74" s="226"/>
      <c r="D74" s="131" t="s">
        <v>327</v>
      </c>
      <c r="E74" s="131">
        <v>30.28</v>
      </c>
    </row>
    <row r="75" spans="1:9" ht="30" x14ac:dyDescent="0.25">
      <c r="A75" s="113" t="s">
        <v>226</v>
      </c>
      <c r="B75" s="217"/>
      <c r="C75" s="222"/>
      <c r="D75" s="131" t="s">
        <v>328</v>
      </c>
      <c r="E75" s="131">
        <v>894.80520000000001</v>
      </c>
    </row>
    <row r="76" spans="1:9" x14ac:dyDescent="0.25">
      <c r="A76" s="113" t="s">
        <v>226</v>
      </c>
      <c r="B76" s="217"/>
      <c r="C76" s="219" t="s">
        <v>421</v>
      </c>
      <c r="D76" s="219"/>
      <c r="E76" s="219"/>
      <c r="F76" s="219"/>
      <c r="G76" s="219"/>
      <c r="H76" s="219"/>
      <c r="I76" s="219"/>
    </row>
    <row r="77" spans="1:9" x14ac:dyDescent="0.25">
      <c r="A77" s="113" t="s">
        <v>226</v>
      </c>
      <c r="B77" s="217"/>
      <c r="C77" s="219"/>
      <c r="D77" s="219"/>
      <c r="E77" s="219"/>
      <c r="F77" s="219"/>
      <c r="G77" s="219"/>
      <c r="H77" s="219"/>
      <c r="I77" s="219"/>
    </row>
    <row r="78" spans="1:9" x14ac:dyDescent="0.25">
      <c r="A78" s="113" t="s">
        <v>226</v>
      </c>
      <c r="B78" s="217"/>
      <c r="C78" s="219"/>
      <c r="D78" s="219"/>
      <c r="E78" s="219"/>
      <c r="F78" s="219"/>
      <c r="G78" s="219"/>
      <c r="H78" s="219"/>
      <c r="I78" s="219"/>
    </row>
    <row r="79" spans="1:9" x14ac:dyDescent="0.25">
      <c r="A79" s="113" t="s">
        <v>226</v>
      </c>
      <c r="B79" s="217"/>
      <c r="C79" s="219"/>
      <c r="D79" s="219"/>
      <c r="E79" s="219"/>
      <c r="F79" s="219"/>
      <c r="G79" s="219"/>
      <c r="H79" s="219"/>
      <c r="I79" s="219"/>
    </row>
    <row r="80" spans="1:9" x14ac:dyDescent="0.25">
      <c r="A80" s="113" t="s">
        <v>226</v>
      </c>
      <c r="B80" s="216"/>
      <c r="C80" s="113" t="s">
        <v>226</v>
      </c>
      <c r="D80" s="217" t="s">
        <v>7</v>
      </c>
      <c r="E80" s="221" t="s">
        <v>285</v>
      </c>
      <c r="F80" s="131" t="s">
        <v>324</v>
      </c>
      <c r="G80" s="131">
        <v>1005.3013</v>
      </c>
    </row>
    <row r="81" spans="1:9" x14ac:dyDescent="0.25">
      <c r="A81" s="113" t="s">
        <v>226</v>
      </c>
      <c r="B81" s="216"/>
      <c r="C81" s="113" t="s">
        <v>226</v>
      </c>
      <c r="D81" s="218"/>
      <c r="E81" s="226"/>
      <c r="F81" s="131" t="s">
        <v>325</v>
      </c>
      <c r="G81" s="131">
        <v>3508.4603000000002</v>
      </c>
    </row>
    <row r="82" spans="1:9" x14ac:dyDescent="0.25">
      <c r="A82" s="113" t="s">
        <v>226</v>
      </c>
      <c r="B82" s="216"/>
      <c r="C82" s="113" t="s">
        <v>226</v>
      </c>
      <c r="D82" s="217"/>
      <c r="E82" s="226"/>
      <c r="F82" s="131" t="s">
        <v>326</v>
      </c>
      <c r="G82" s="131">
        <v>3750</v>
      </c>
    </row>
    <row r="83" spans="1:9" x14ac:dyDescent="0.25">
      <c r="A83" s="113" t="s">
        <v>226</v>
      </c>
      <c r="B83" s="216"/>
      <c r="C83" s="113" t="s">
        <v>226</v>
      </c>
      <c r="D83" s="217"/>
      <c r="E83" s="226"/>
      <c r="F83" s="131" t="s">
        <v>327</v>
      </c>
      <c r="G83" s="131">
        <v>21.83</v>
      </c>
    </row>
    <row r="84" spans="1:9" ht="30" x14ac:dyDescent="0.25">
      <c r="A84" s="113" t="s">
        <v>226</v>
      </c>
      <c r="B84" s="216"/>
      <c r="C84" s="113" t="s">
        <v>226</v>
      </c>
      <c r="D84" s="217"/>
      <c r="E84" s="222"/>
      <c r="F84" s="131" t="s">
        <v>328</v>
      </c>
      <c r="G84" s="131">
        <v>1005.3013</v>
      </c>
    </row>
    <row r="85" spans="1:9" x14ac:dyDescent="0.25">
      <c r="A85" s="113" t="s">
        <v>226</v>
      </c>
      <c r="B85" s="216"/>
      <c r="C85" s="113" t="s">
        <v>226</v>
      </c>
      <c r="D85" s="217"/>
      <c r="E85" s="219" t="s">
        <v>422</v>
      </c>
      <c r="F85" s="219"/>
      <c r="G85" s="219"/>
      <c r="H85" s="219"/>
      <c r="I85" s="219"/>
    </row>
    <row r="86" spans="1:9" x14ac:dyDescent="0.25">
      <c r="A86" s="113" t="s">
        <v>226</v>
      </c>
      <c r="B86" s="216"/>
      <c r="C86" s="113" t="s">
        <v>226</v>
      </c>
      <c r="D86" s="217"/>
      <c r="E86" s="219"/>
      <c r="F86" s="219"/>
      <c r="G86" s="219"/>
      <c r="H86" s="219"/>
      <c r="I86" s="219"/>
    </row>
    <row r="87" spans="1:9" x14ac:dyDescent="0.25">
      <c r="A87" s="113" t="s">
        <v>226</v>
      </c>
      <c r="B87" s="216"/>
      <c r="C87" s="113" t="s">
        <v>226</v>
      </c>
      <c r="D87" s="217"/>
      <c r="E87" s="219"/>
      <c r="F87" s="219"/>
      <c r="G87" s="219"/>
      <c r="H87" s="219"/>
      <c r="I87" s="219"/>
    </row>
    <row r="88" spans="1:9" x14ac:dyDescent="0.25">
      <c r="A88" s="113" t="s">
        <v>226</v>
      </c>
      <c r="B88" s="216"/>
      <c r="C88" s="113" t="s">
        <v>226</v>
      </c>
      <c r="D88" s="217"/>
      <c r="E88" s="219"/>
      <c r="F88" s="219"/>
      <c r="G88" s="219"/>
      <c r="H88" s="219"/>
      <c r="I88" s="219"/>
    </row>
    <row r="89" spans="1:9" x14ac:dyDescent="0.25">
      <c r="A89" s="113" t="s">
        <v>226</v>
      </c>
      <c r="B89" s="216"/>
      <c r="C89" s="113" t="s">
        <v>226</v>
      </c>
      <c r="D89" s="216"/>
      <c r="E89" s="113" t="s">
        <v>226</v>
      </c>
      <c r="F89" s="217" t="s">
        <v>423</v>
      </c>
      <c r="G89" s="221" t="s">
        <v>262</v>
      </c>
      <c r="H89" s="131" t="s">
        <v>324</v>
      </c>
      <c r="I89" s="131">
        <v>937.92259999999999</v>
      </c>
    </row>
    <row r="90" spans="1:9" x14ac:dyDescent="0.25">
      <c r="A90" s="113" t="s">
        <v>226</v>
      </c>
      <c r="B90" s="216"/>
      <c r="C90" s="113" t="s">
        <v>226</v>
      </c>
      <c r="D90" s="216"/>
      <c r="E90" s="113" t="s">
        <v>226</v>
      </c>
      <c r="F90" s="218"/>
      <c r="G90" s="226"/>
      <c r="H90" s="131" t="s">
        <v>325</v>
      </c>
      <c r="I90" s="131">
        <v>3309.721</v>
      </c>
    </row>
    <row r="91" spans="1:9" x14ac:dyDescent="0.25">
      <c r="A91" s="113" t="s">
        <v>226</v>
      </c>
      <c r="B91" s="216"/>
      <c r="C91" s="113" t="s">
        <v>226</v>
      </c>
      <c r="D91" s="216"/>
      <c r="E91" s="113" t="s">
        <v>226</v>
      </c>
      <c r="F91" s="217"/>
      <c r="G91" s="226"/>
      <c r="H91" s="131" t="s">
        <v>326</v>
      </c>
      <c r="I91" s="131">
        <v>3154</v>
      </c>
    </row>
    <row r="92" spans="1:9" x14ac:dyDescent="0.25">
      <c r="A92" s="113" t="s">
        <v>226</v>
      </c>
      <c r="B92" s="216"/>
      <c r="C92" s="113" t="s">
        <v>226</v>
      </c>
      <c r="D92" s="216"/>
      <c r="E92" s="113" t="s">
        <v>226</v>
      </c>
      <c r="F92" s="217"/>
      <c r="G92" s="226"/>
      <c r="H92" s="131" t="s">
        <v>327</v>
      </c>
      <c r="I92" s="131">
        <v>18.36</v>
      </c>
    </row>
    <row r="93" spans="1:9" ht="30" x14ac:dyDescent="0.25">
      <c r="A93" s="113" t="s">
        <v>226</v>
      </c>
      <c r="B93" s="216"/>
      <c r="C93" s="113" t="s">
        <v>226</v>
      </c>
      <c r="D93" s="216"/>
      <c r="E93" s="113" t="s">
        <v>226</v>
      </c>
      <c r="F93" s="217"/>
      <c r="G93" s="222"/>
      <c r="H93" s="131" t="s">
        <v>328</v>
      </c>
      <c r="I93" s="131">
        <v>937.92259999999999</v>
      </c>
    </row>
    <row r="94" spans="1:9" x14ac:dyDescent="0.25">
      <c r="A94" s="113" t="s">
        <v>226</v>
      </c>
      <c r="B94" s="216"/>
      <c r="C94" s="113" t="s">
        <v>226</v>
      </c>
      <c r="D94" s="216"/>
      <c r="E94" s="113" t="s">
        <v>226</v>
      </c>
      <c r="F94" s="217"/>
      <c r="G94" s="223"/>
      <c r="H94" s="223"/>
      <c r="I94" s="223"/>
    </row>
    <row r="95" spans="1:9" x14ac:dyDescent="0.25">
      <c r="A95" s="113" t="s">
        <v>226</v>
      </c>
      <c r="B95" s="216"/>
      <c r="C95" s="113" t="s">
        <v>226</v>
      </c>
      <c r="D95" s="216"/>
      <c r="E95" s="113" t="s">
        <v>226</v>
      </c>
      <c r="F95" s="217"/>
      <c r="G95" s="219"/>
      <c r="H95" s="219"/>
      <c r="I95" s="219"/>
    </row>
    <row r="96" spans="1:9" x14ac:dyDescent="0.25">
      <c r="A96" s="113" t="s">
        <v>226</v>
      </c>
      <c r="B96" s="216"/>
      <c r="C96" s="113" t="s">
        <v>226</v>
      </c>
      <c r="D96" s="216"/>
      <c r="E96" s="113" t="s">
        <v>226</v>
      </c>
      <c r="F96" s="217"/>
      <c r="G96" s="219"/>
      <c r="H96" s="219"/>
      <c r="I96" s="219"/>
    </row>
    <row r="97" spans="1:9" x14ac:dyDescent="0.25">
      <c r="A97" s="113" t="s">
        <v>226</v>
      </c>
      <c r="B97" s="216"/>
      <c r="C97" s="113" t="s">
        <v>226</v>
      </c>
      <c r="D97" s="216"/>
      <c r="E97" s="113" t="s">
        <v>226</v>
      </c>
      <c r="F97" s="217"/>
      <c r="G97" s="224"/>
      <c r="H97" s="224"/>
      <c r="I97" s="224"/>
    </row>
    <row r="98" spans="1:9" x14ac:dyDescent="0.25">
      <c r="A98" s="113" t="s">
        <v>226</v>
      </c>
      <c r="B98" s="216"/>
      <c r="C98" s="113" t="s">
        <v>226</v>
      </c>
      <c r="D98" s="216"/>
      <c r="E98" s="113" t="s">
        <v>226</v>
      </c>
      <c r="F98" s="217" t="s">
        <v>424</v>
      </c>
      <c r="G98" s="221" t="s">
        <v>266</v>
      </c>
      <c r="H98" s="131" t="s">
        <v>324</v>
      </c>
      <c r="I98" s="134">
        <v>1361.8658</v>
      </c>
    </row>
    <row r="99" spans="1:9" x14ac:dyDescent="0.25">
      <c r="A99" s="113" t="s">
        <v>226</v>
      </c>
      <c r="B99" s="216"/>
      <c r="C99" s="113" t="s">
        <v>226</v>
      </c>
      <c r="D99" s="216"/>
      <c r="E99" s="113" t="s">
        <v>226</v>
      </c>
      <c r="F99" s="218"/>
      <c r="G99" s="226"/>
      <c r="H99" s="131" t="s">
        <v>325</v>
      </c>
      <c r="I99" s="131">
        <v>4399.9026000000003</v>
      </c>
    </row>
    <row r="100" spans="1:9" x14ac:dyDescent="0.25">
      <c r="A100" s="113" t="s">
        <v>226</v>
      </c>
      <c r="B100" s="216"/>
      <c r="C100" s="113" t="s">
        <v>226</v>
      </c>
      <c r="D100" s="216"/>
      <c r="E100" s="113" t="s">
        <v>226</v>
      </c>
      <c r="F100" s="217"/>
      <c r="G100" s="226"/>
      <c r="H100" s="131" t="s">
        <v>326</v>
      </c>
      <c r="I100" s="131">
        <v>596</v>
      </c>
    </row>
    <row r="101" spans="1:9" x14ac:dyDescent="0.25">
      <c r="A101" s="113" t="s">
        <v>226</v>
      </c>
      <c r="B101" s="216"/>
      <c r="C101" s="113" t="s">
        <v>226</v>
      </c>
      <c r="D101" s="216"/>
      <c r="E101" s="113" t="s">
        <v>226</v>
      </c>
      <c r="F101" s="217"/>
      <c r="G101" s="226"/>
      <c r="H101" s="131" t="s">
        <v>327</v>
      </c>
      <c r="I101" s="131">
        <v>3.47</v>
      </c>
    </row>
    <row r="102" spans="1:9" ht="30" x14ac:dyDescent="0.25">
      <c r="A102" s="113" t="s">
        <v>226</v>
      </c>
      <c r="B102" s="216"/>
      <c r="C102" s="113" t="s">
        <v>226</v>
      </c>
      <c r="D102" s="216"/>
      <c r="E102" s="113" t="s">
        <v>226</v>
      </c>
      <c r="F102" s="217"/>
      <c r="G102" s="222"/>
      <c r="H102" s="131" t="s">
        <v>328</v>
      </c>
      <c r="I102" s="131">
        <v>1361.8658</v>
      </c>
    </row>
    <row r="103" spans="1:9" x14ac:dyDescent="0.25">
      <c r="A103" s="113" t="s">
        <v>226</v>
      </c>
      <c r="B103" s="216"/>
      <c r="C103" s="113" t="s">
        <v>226</v>
      </c>
      <c r="D103" s="216"/>
      <c r="E103" s="113"/>
      <c r="F103" s="217"/>
      <c r="G103" s="223"/>
      <c r="H103" s="223"/>
      <c r="I103" s="223"/>
    </row>
    <row r="104" spans="1:9" x14ac:dyDescent="0.25">
      <c r="A104" s="113" t="s">
        <v>226</v>
      </c>
      <c r="B104" s="216"/>
      <c r="C104" s="113" t="s">
        <v>226</v>
      </c>
      <c r="D104" s="216"/>
      <c r="E104" s="113"/>
      <c r="F104" s="217"/>
      <c r="G104" s="219"/>
      <c r="H104" s="219"/>
      <c r="I104" s="219"/>
    </row>
    <row r="105" spans="1:9" x14ac:dyDescent="0.25">
      <c r="A105" s="113" t="s">
        <v>226</v>
      </c>
      <c r="B105" s="216"/>
      <c r="C105" s="113" t="s">
        <v>226</v>
      </c>
      <c r="D105" s="216"/>
      <c r="E105" s="113"/>
      <c r="F105" s="217"/>
      <c r="G105" s="219"/>
      <c r="H105" s="219"/>
      <c r="I105" s="219"/>
    </row>
    <row r="106" spans="1:9" x14ac:dyDescent="0.25">
      <c r="A106" s="113" t="s">
        <v>226</v>
      </c>
      <c r="B106" s="216"/>
      <c r="C106" s="113" t="s">
        <v>226</v>
      </c>
      <c r="D106" s="216"/>
      <c r="E106" s="113"/>
      <c r="F106" s="218"/>
      <c r="G106" s="219"/>
      <c r="H106" s="219"/>
      <c r="I106" s="219"/>
    </row>
    <row r="107" spans="1:9" x14ac:dyDescent="0.25">
      <c r="A107" s="113" t="s">
        <v>226</v>
      </c>
      <c r="B107" s="216"/>
      <c r="C107" s="113" t="s">
        <v>226</v>
      </c>
      <c r="D107" s="217" t="s">
        <v>6</v>
      </c>
      <c r="E107" s="221" t="s">
        <v>293</v>
      </c>
      <c r="F107" s="131" t="s">
        <v>324</v>
      </c>
      <c r="G107" s="133">
        <v>609.2364</v>
      </c>
    </row>
    <row r="108" spans="1:9" x14ac:dyDescent="0.25">
      <c r="A108" s="113" t="s">
        <v>226</v>
      </c>
      <c r="B108" s="216"/>
      <c r="C108" s="113" t="s">
        <v>226</v>
      </c>
      <c r="D108" s="218"/>
      <c r="E108" s="226"/>
      <c r="F108" s="131" t="s">
        <v>325</v>
      </c>
      <c r="G108" s="131">
        <v>2181.165</v>
      </c>
    </row>
    <row r="109" spans="1:9" x14ac:dyDescent="0.25">
      <c r="A109" s="113" t="s">
        <v>226</v>
      </c>
      <c r="B109" s="216"/>
      <c r="C109" s="113" t="s">
        <v>226</v>
      </c>
      <c r="D109" s="217"/>
      <c r="E109" s="226"/>
      <c r="F109" s="131" t="s">
        <v>326</v>
      </c>
      <c r="G109" s="131">
        <v>1451</v>
      </c>
    </row>
    <row r="110" spans="1:9" x14ac:dyDescent="0.25">
      <c r="A110" s="113" t="s">
        <v>226</v>
      </c>
      <c r="B110" s="216"/>
      <c r="C110" s="113" t="s">
        <v>226</v>
      </c>
      <c r="D110" s="217"/>
      <c r="E110" s="226"/>
      <c r="F110" s="131" t="s">
        <v>327</v>
      </c>
      <c r="G110" s="131">
        <v>8.4499999999999993</v>
      </c>
    </row>
    <row r="111" spans="1:9" ht="30" x14ac:dyDescent="0.25">
      <c r="A111" s="113" t="s">
        <v>226</v>
      </c>
      <c r="B111" s="216"/>
      <c r="C111" s="113" t="s">
        <v>226</v>
      </c>
      <c r="D111" s="217"/>
      <c r="E111" s="222"/>
      <c r="F111" s="131" t="s">
        <v>328</v>
      </c>
      <c r="G111" s="131">
        <v>609.2364</v>
      </c>
    </row>
    <row r="112" spans="1:9" x14ac:dyDescent="0.25">
      <c r="A112" s="113" t="s">
        <v>226</v>
      </c>
      <c r="B112" s="216"/>
      <c r="C112" s="113"/>
      <c r="D112" s="217"/>
      <c r="E112" s="219"/>
      <c r="F112" s="219"/>
      <c r="G112" s="219"/>
      <c r="H112" s="219"/>
      <c r="I112" s="219"/>
    </row>
    <row r="113" spans="1:9" x14ac:dyDescent="0.25">
      <c r="A113" s="113" t="s">
        <v>226</v>
      </c>
      <c r="B113" s="216"/>
      <c r="C113" s="113"/>
      <c r="D113" s="217"/>
      <c r="E113" s="219"/>
      <c r="F113" s="219"/>
      <c r="G113" s="219"/>
      <c r="H113" s="219"/>
      <c r="I113" s="219"/>
    </row>
    <row r="114" spans="1:9" x14ac:dyDescent="0.25">
      <c r="A114" s="113" t="s">
        <v>226</v>
      </c>
      <c r="B114" s="216"/>
      <c r="C114" s="113"/>
      <c r="D114" s="217"/>
      <c r="E114" s="219"/>
      <c r="F114" s="219"/>
      <c r="G114" s="219"/>
      <c r="H114" s="219"/>
      <c r="I114" s="219"/>
    </row>
    <row r="115" spans="1:9" x14ac:dyDescent="0.25">
      <c r="A115" s="113" t="s">
        <v>226</v>
      </c>
      <c r="B115" s="216"/>
      <c r="C115" s="113"/>
      <c r="D115" s="218"/>
      <c r="E115" s="219"/>
      <c r="F115" s="219"/>
      <c r="G115" s="219"/>
      <c r="H115" s="219"/>
      <c r="I115" s="219"/>
    </row>
    <row r="116" spans="1:9" x14ac:dyDescent="0.25">
      <c r="A116" s="113" t="s">
        <v>226</v>
      </c>
      <c r="B116" s="217" t="s">
        <v>425</v>
      </c>
      <c r="C116" s="221" t="s">
        <v>251</v>
      </c>
      <c r="D116" s="131" t="s">
        <v>324</v>
      </c>
      <c r="E116" s="131">
        <v>727.10789999999997</v>
      </c>
    </row>
    <row r="117" spans="1:9" x14ac:dyDescent="0.25">
      <c r="A117" s="113" t="s">
        <v>226</v>
      </c>
      <c r="B117" s="218"/>
      <c r="C117" s="226"/>
      <c r="D117" s="131" t="s">
        <v>325</v>
      </c>
      <c r="E117" s="131">
        <v>2343.8939999999998</v>
      </c>
    </row>
    <row r="118" spans="1:9" x14ac:dyDescent="0.25">
      <c r="A118" s="113" t="s">
        <v>226</v>
      </c>
      <c r="B118" s="217"/>
      <c r="C118" s="226"/>
      <c r="D118" s="131" t="s">
        <v>326</v>
      </c>
      <c r="E118" s="131">
        <v>5201</v>
      </c>
    </row>
    <row r="119" spans="1:9" x14ac:dyDescent="0.25">
      <c r="A119" s="113" t="s">
        <v>226</v>
      </c>
      <c r="B119" s="217"/>
      <c r="C119" s="226"/>
      <c r="D119" s="131" t="s">
        <v>327</v>
      </c>
      <c r="E119" s="131">
        <v>30.28</v>
      </c>
    </row>
    <row r="120" spans="1:9" ht="30" x14ac:dyDescent="0.25">
      <c r="A120" s="113" t="s">
        <v>226</v>
      </c>
      <c r="B120" s="217"/>
      <c r="C120" s="222"/>
      <c r="D120" s="131" t="s">
        <v>328</v>
      </c>
      <c r="E120" s="131">
        <v>727.10789999999997</v>
      </c>
    </row>
    <row r="121" spans="1:9" x14ac:dyDescent="0.25">
      <c r="A121" s="113"/>
      <c r="B121" s="217"/>
      <c r="C121" s="219" t="s">
        <v>426</v>
      </c>
      <c r="D121" s="219"/>
      <c r="E121" s="219"/>
      <c r="F121" s="219"/>
      <c r="G121" s="219"/>
      <c r="H121" s="219"/>
      <c r="I121" s="219"/>
    </row>
    <row r="122" spans="1:9" x14ac:dyDescent="0.25">
      <c r="A122" s="216"/>
      <c r="B122" s="216"/>
      <c r="C122" s="113" t="s">
        <v>226</v>
      </c>
      <c r="D122" s="217" t="s">
        <v>62</v>
      </c>
      <c r="E122" s="221" t="s">
        <v>298</v>
      </c>
      <c r="F122" s="131" t="s">
        <v>324</v>
      </c>
      <c r="G122" s="131">
        <v>869.66020000000003</v>
      </c>
    </row>
    <row r="123" spans="1:9" x14ac:dyDescent="0.25">
      <c r="A123" s="216"/>
      <c r="B123" s="216"/>
      <c r="C123" s="113" t="s">
        <v>226</v>
      </c>
      <c r="D123" s="218"/>
      <c r="E123" s="226"/>
      <c r="F123" s="131" t="s">
        <v>325</v>
      </c>
      <c r="G123" s="131">
        <v>2854.2444</v>
      </c>
    </row>
    <row r="124" spans="1:9" x14ac:dyDescent="0.25">
      <c r="A124" s="216"/>
      <c r="B124" s="216"/>
      <c r="C124" s="113" t="s">
        <v>226</v>
      </c>
      <c r="D124" s="217"/>
      <c r="E124" s="226"/>
      <c r="F124" s="131" t="s">
        <v>326</v>
      </c>
      <c r="G124" s="131">
        <v>2625</v>
      </c>
    </row>
    <row r="125" spans="1:9" x14ac:dyDescent="0.25">
      <c r="A125" s="216"/>
      <c r="B125" s="216"/>
      <c r="C125" s="113" t="s">
        <v>226</v>
      </c>
      <c r="D125" s="217"/>
      <c r="E125" s="226"/>
      <c r="F125" s="131" t="s">
        <v>327</v>
      </c>
      <c r="G125" s="131">
        <v>15.28</v>
      </c>
    </row>
    <row r="126" spans="1:9" ht="30" x14ac:dyDescent="0.25">
      <c r="A126" s="216"/>
      <c r="B126" s="216"/>
      <c r="C126" s="113" t="s">
        <v>226</v>
      </c>
      <c r="D126" s="217"/>
      <c r="E126" s="222"/>
      <c r="F126" s="131" t="s">
        <v>328</v>
      </c>
      <c r="G126" s="131">
        <v>869.66020000000003</v>
      </c>
    </row>
    <row r="127" spans="1:9" x14ac:dyDescent="0.25">
      <c r="A127" s="216"/>
      <c r="B127" s="216"/>
      <c r="C127" s="113" t="s">
        <v>226</v>
      </c>
      <c r="D127" s="217"/>
      <c r="E127" s="219" t="s">
        <v>427</v>
      </c>
      <c r="F127" s="219"/>
      <c r="G127" s="219"/>
      <c r="H127" s="219"/>
      <c r="I127" s="219"/>
    </row>
    <row r="128" spans="1:9" x14ac:dyDescent="0.25">
      <c r="A128" s="216"/>
      <c r="B128" s="216"/>
      <c r="C128" s="113" t="s">
        <v>226</v>
      </c>
      <c r="D128" s="217"/>
      <c r="E128" s="219"/>
      <c r="F128" s="219"/>
      <c r="G128" s="219"/>
      <c r="H128" s="219"/>
      <c r="I128" s="219"/>
    </row>
    <row r="129" spans="1:9" x14ac:dyDescent="0.25">
      <c r="A129" s="216"/>
      <c r="B129" s="216"/>
      <c r="C129" s="113" t="s">
        <v>226</v>
      </c>
      <c r="D129" s="217"/>
      <c r="E129" s="219"/>
      <c r="F129" s="219"/>
      <c r="G129" s="219"/>
      <c r="H129" s="219"/>
      <c r="I129" s="219"/>
    </row>
    <row r="130" spans="1:9" x14ac:dyDescent="0.25">
      <c r="A130" s="216"/>
      <c r="B130" s="216"/>
      <c r="C130" s="113" t="s">
        <v>226</v>
      </c>
      <c r="D130" s="217"/>
      <c r="E130" s="219"/>
      <c r="F130" s="219"/>
      <c r="G130" s="219"/>
      <c r="H130" s="219"/>
      <c r="I130" s="219"/>
    </row>
    <row r="131" spans="1:9" x14ac:dyDescent="0.25">
      <c r="A131" s="216"/>
      <c r="B131" s="216"/>
      <c r="C131" s="113" t="s">
        <v>226</v>
      </c>
      <c r="D131" s="216"/>
      <c r="E131" s="113" t="s">
        <v>226</v>
      </c>
      <c r="F131" s="217" t="s">
        <v>6</v>
      </c>
      <c r="G131" s="221" t="s">
        <v>275</v>
      </c>
      <c r="H131" s="131" t="s">
        <v>324</v>
      </c>
      <c r="I131" s="133">
        <v>630.27070000000003</v>
      </c>
    </row>
    <row r="132" spans="1:9" x14ac:dyDescent="0.25">
      <c r="A132" s="216"/>
      <c r="B132" s="216"/>
      <c r="C132" s="113" t="s">
        <v>226</v>
      </c>
      <c r="D132" s="216"/>
      <c r="E132" s="113" t="s">
        <v>226</v>
      </c>
      <c r="F132" s="218"/>
      <c r="G132" s="226"/>
      <c r="H132" s="131" t="s">
        <v>325</v>
      </c>
      <c r="I132" s="131">
        <v>1931.4448</v>
      </c>
    </row>
    <row r="133" spans="1:9" x14ac:dyDescent="0.25">
      <c r="A133" s="216"/>
      <c r="B133" s="216"/>
      <c r="C133" s="113" t="s">
        <v>226</v>
      </c>
      <c r="D133" s="216"/>
      <c r="E133" s="113" t="s">
        <v>226</v>
      </c>
      <c r="F133" s="217"/>
      <c r="G133" s="226"/>
      <c r="H133" s="131" t="s">
        <v>326</v>
      </c>
      <c r="I133" s="131">
        <v>713</v>
      </c>
    </row>
    <row r="134" spans="1:9" x14ac:dyDescent="0.25">
      <c r="A134" s="216"/>
      <c r="B134" s="216"/>
      <c r="C134" s="113" t="s">
        <v>226</v>
      </c>
      <c r="D134" s="216"/>
      <c r="E134" s="113" t="s">
        <v>226</v>
      </c>
      <c r="F134" s="217"/>
      <c r="G134" s="226"/>
      <c r="H134" s="131" t="s">
        <v>327</v>
      </c>
      <c r="I134" s="131">
        <v>4.1500000000000004</v>
      </c>
    </row>
    <row r="135" spans="1:9" ht="30" x14ac:dyDescent="0.25">
      <c r="A135" s="216"/>
      <c r="B135" s="216"/>
      <c r="C135" s="113" t="s">
        <v>226</v>
      </c>
      <c r="D135" s="216"/>
      <c r="E135" s="113" t="s">
        <v>226</v>
      </c>
      <c r="F135" s="217"/>
      <c r="G135" s="222"/>
      <c r="H135" s="131" t="s">
        <v>328</v>
      </c>
      <c r="I135" s="131">
        <v>630.27070000000003</v>
      </c>
    </row>
    <row r="136" spans="1:9" x14ac:dyDescent="0.25">
      <c r="A136" s="216"/>
      <c r="B136" s="216"/>
      <c r="C136" s="113" t="s">
        <v>226</v>
      </c>
      <c r="D136" s="216"/>
      <c r="E136" s="113" t="s">
        <v>226</v>
      </c>
      <c r="F136" s="217"/>
      <c r="G136" s="223"/>
      <c r="H136" s="223"/>
      <c r="I136" s="223"/>
    </row>
    <row r="137" spans="1:9" x14ac:dyDescent="0.25">
      <c r="A137" s="216"/>
      <c r="B137" s="216"/>
      <c r="C137" s="113" t="s">
        <v>226</v>
      </c>
      <c r="D137" s="216"/>
      <c r="E137" s="113" t="s">
        <v>226</v>
      </c>
      <c r="F137" s="217"/>
      <c r="G137" s="219"/>
      <c r="H137" s="219"/>
      <c r="I137" s="219"/>
    </row>
    <row r="138" spans="1:9" x14ac:dyDescent="0.25">
      <c r="A138" s="216"/>
      <c r="B138" s="216"/>
      <c r="C138" s="113" t="s">
        <v>226</v>
      </c>
      <c r="D138" s="216"/>
      <c r="E138" s="113" t="s">
        <v>226</v>
      </c>
      <c r="F138" s="217"/>
      <c r="G138" s="219"/>
      <c r="H138" s="219"/>
      <c r="I138" s="219"/>
    </row>
    <row r="139" spans="1:9" x14ac:dyDescent="0.25">
      <c r="A139" s="216"/>
      <c r="B139" s="216"/>
      <c r="C139" s="113" t="s">
        <v>226</v>
      </c>
      <c r="D139" s="216"/>
      <c r="E139" s="113" t="s">
        <v>226</v>
      </c>
      <c r="F139" s="217"/>
      <c r="G139" s="224"/>
      <c r="H139" s="224"/>
      <c r="I139" s="224"/>
    </row>
    <row r="140" spans="1:9" x14ac:dyDescent="0.25">
      <c r="A140" s="216"/>
      <c r="B140" s="216"/>
      <c r="C140" s="113" t="s">
        <v>226</v>
      </c>
      <c r="D140" s="216"/>
      <c r="E140" s="113" t="s">
        <v>226</v>
      </c>
      <c r="F140" s="217" t="s">
        <v>7</v>
      </c>
      <c r="G140" s="221" t="s">
        <v>279</v>
      </c>
      <c r="H140" s="131" t="s">
        <v>324</v>
      </c>
      <c r="I140" s="131">
        <v>958.93039999999996</v>
      </c>
    </row>
    <row r="141" spans="1:9" x14ac:dyDescent="0.25">
      <c r="A141" s="216"/>
      <c r="B141" s="216"/>
      <c r="C141" s="113" t="s">
        <v>226</v>
      </c>
      <c r="D141" s="216"/>
      <c r="E141" s="113" t="s">
        <v>226</v>
      </c>
      <c r="F141" s="218"/>
      <c r="G141" s="226"/>
      <c r="H141" s="131" t="s">
        <v>325</v>
      </c>
      <c r="I141" s="131">
        <v>3125.2229000000002</v>
      </c>
    </row>
    <row r="142" spans="1:9" x14ac:dyDescent="0.25">
      <c r="A142" s="216"/>
      <c r="B142" s="216"/>
      <c r="C142" s="113" t="s">
        <v>226</v>
      </c>
      <c r="D142" s="216"/>
      <c r="E142" s="113" t="s">
        <v>226</v>
      </c>
      <c r="F142" s="217"/>
      <c r="G142" s="226"/>
      <c r="H142" s="131" t="s">
        <v>326</v>
      </c>
      <c r="I142" s="131">
        <v>1912</v>
      </c>
    </row>
    <row r="143" spans="1:9" x14ac:dyDescent="0.25">
      <c r="A143" s="216"/>
      <c r="B143" s="216"/>
      <c r="C143" s="113" t="s">
        <v>226</v>
      </c>
      <c r="D143" s="216"/>
      <c r="E143" s="113" t="s">
        <v>226</v>
      </c>
      <c r="F143" s="217"/>
      <c r="G143" s="226"/>
      <c r="H143" s="131" t="s">
        <v>327</v>
      </c>
      <c r="I143" s="131">
        <v>11.13</v>
      </c>
    </row>
    <row r="144" spans="1:9" ht="30" x14ac:dyDescent="0.25">
      <c r="A144" s="216"/>
      <c r="B144" s="216"/>
      <c r="C144" s="113" t="s">
        <v>226</v>
      </c>
      <c r="D144" s="216"/>
      <c r="E144" s="113" t="s">
        <v>226</v>
      </c>
      <c r="F144" s="217"/>
      <c r="G144" s="222"/>
      <c r="H144" s="131" t="s">
        <v>328</v>
      </c>
      <c r="I144" s="131">
        <v>958.93039999999996</v>
      </c>
    </row>
    <row r="145" spans="1:9" x14ac:dyDescent="0.25">
      <c r="A145" s="216"/>
      <c r="B145" s="216"/>
      <c r="C145" s="113" t="s">
        <v>226</v>
      </c>
      <c r="D145" s="216"/>
      <c r="E145" s="113"/>
      <c r="F145" s="217"/>
      <c r="G145" s="223"/>
      <c r="H145" s="223"/>
      <c r="I145" s="223"/>
    </row>
    <row r="146" spans="1:9" x14ac:dyDescent="0.25">
      <c r="A146" s="216"/>
      <c r="B146" s="216"/>
      <c r="C146" s="113" t="s">
        <v>226</v>
      </c>
      <c r="D146" s="216"/>
      <c r="E146" s="113"/>
      <c r="F146" s="217"/>
      <c r="G146" s="219"/>
      <c r="H146" s="219"/>
      <c r="I146" s="219"/>
    </row>
    <row r="147" spans="1:9" x14ac:dyDescent="0.25">
      <c r="A147" s="216"/>
      <c r="B147" s="216"/>
      <c r="C147" s="113" t="s">
        <v>226</v>
      </c>
      <c r="D147" s="216"/>
      <c r="E147" s="113"/>
      <c r="F147" s="217"/>
      <c r="G147" s="219"/>
      <c r="H147" s="219"/>
      <c r="I147" s="219"/>
    </row>
    <row r="148" spans="1:9" x14ac:dyDescent="0.25">
      <c r="A148" s="216"/>
      <c r="B148" s="216"/>
      <c r="C148" s="113" t="s">
        <v>226</v>
      </c>
      <c r="D148" s="216"/>
      <c r="E148" s="113"/>
      <c r="F148" s="218"/>
      <c r="G148" s="219"/>
      <c r="H148" s="219"/>
      <c r="I148" s="219"/>
    </row>
    <row r="149" spans="1:9" x14ac:dyDescent="0.25">
      <c r="A149" s="216"/>
      <c r="B149" s="216"/>
      <c r="C149" s="113" t="s">
        <v>226</v>
      </c>
      <c r="D149" s="217" t="s">
        <v>428</v>
      </c>
      <c r="E149" s="221" t="s">
        <v>230</v>
      </c>
      <c r="F149" s="131" t="s">
        <v>324</v>
      </c>
      <c r="G149" s="131">
        <v>581.84389999999996</v>
      </c>
    </row>
    <row r="150" spans="1:9" x14ac:dyDescent="0.25">
      <c r="A150" s="216"/>
      <c r="B150" s="216"/>
      <c r="C150" s="113" t="s">
        <v>226</v>
      </c>
      <c r="D150" s="218"/>
      <c r="E150" s="226"/>
      <c r="F150" s="131" t="s">
        <v>325</v>
      </c>
      <c r="G150" s="131">
        <v>1658.5514000000001</v>
      </c>
    </row>
    <row r="151" spans="1:9" x14ac:dyDescent="0.25">
      <c r="A151" s="216"/>
      <c r="B151" s="216"/>
      <c r="C151" s="113" t="s">
        <v>226</v>
      </c>
      <c r="D151" s="217"/>
      <c r="E151" s="226"/>
      <c r="F151" s="131" t="s">
        <v>326</v>
      </c>
      <c r="G151" s="131">
        <v>2576</v>
      </c>
    </row>
    <row r="152" spans="1:9" x14ac:dyDescent="0.25">
      <c r="A152" s="216"/>
      <c r="B152" s="216"/>
      <c r="C152" s="113" t="s">
        <v>226</v>
      </c>
      <c r="D152" s="217"/>
      <c r="E152" s="226"/>
      <c r="F152" s="131" t="s">
        <v>327</v>
      </c>
      <c r="G152" s="131">
        <v>15</v>
      </c>
    </row>
    <row r="153" spans="1:9" ht="30" x14ac:dyDescent="0.25">
      <c r="A153" s="216"/>
      <c r="B153" s="216"/>
      <c r="C153" s="113" t="s">
        <v>226</v>
      </c>
      <c r="D153" s="217"/>
      <c r="E153" s="222"/>
      <c r="F153" s="131" t="s">
        <v>328</v>
      </c>
      <c r="G153" s="131">
        <v>581.84389999999996</v>
      </c>
    </row>
    <row r="154" spans="1:9" x14ac:dyDescent="0.25">
      <c r="A154" s="216"/>
      <c r="B154" s="216"/>
      <c r="C154" s="113"/>
      <c r="D154" s="217"/>
      <c r="E154" s="219" t="s">
        <v>429</v>
      </c>
      <c r="F154" s="219"/>
      <c r="G154" s="219"/>
      <c r="H154" s="219"/>
      <c r="I154" s="219"/>
    </row>
    <row r="155" spans="1:9" x14ac:dyDescent="0.25">
      <c r="A155" s="216"/>
      <c r="B155" s="216"/>
      <c r="C155" s="216"/>
      <c r="D155" s="216"/>
      <c r="E155" s="113" t="s">
        <v>226</v>
      </c>
      <c r="F155" s="217" t="s">
        <v>6</v>
      </c>
      <c r="G155" s="221" t="s">
        <v>283</v>
      </c>
      <c r="H155" s="131" t="s">
        <v>324</v>
      </c>
      <c r="I155" s="133">
        <v>526.72220000000004</v>
      </c>
    </row>
    <row r="156" spans="1:9" x14ac:dyDescent="0.25">
      <c r="A156" s="216"/>
      <c r="B156" s="216"/>
      <c r="C156" s="216"/>
      <c r="D156" s="216"/>
      <c r="E156" s="113" t="s">
        <v>226</v>
      </c>
      <c r="F156" s="218"/>
      <c r="G156" s="226"/>
      <c r="H156" s="131" t="s">
        <v>325</v>
      </c>
      <c r="I156" s="131">
        <v>1572.7671</v>
      </c>
    </row>
    <row r="157" spans="1:9" x14ac:dyDescent="0.25">
      <c r="A157" s="216"/>
      <c r="B157" s="216"/>
      <c r="C157" s="216"/>
      <c r="D157" s="216"/>
      <c r="E157" s="113" t="s">
        <v>226</v>
      </c>
      <c r="F157" s="217"/>
      <c r="G157" s="226"/>
      <c r="H157" s="131" t="s">
        <v>326</v>
      </c>
      <c r="I157" s="131">
        <v>1922</v>
      </c>
    </row>
    <row r="158" spans="1:9" x14ac:dyDescent="0.25">
      <c r="A158" s="216"/>
      <c r="B158" s="216"/>
      <c r="C158" s="216"/>
      <c r="D158" s="216"/>
      <c r="E158" s="113" t="s">
        <v>226</v>
      </c>
      <c r="F158" s="217"/>
      <c r="G158" s="226"/>
      <c r="H158" s="131" t="s">
        <v>327</v>
      </c>
      <c r="I158" s="131">
        <v>11.19</v>
      </c>
    </row>
    <row r="159" spans="1:9" ht="30" x14ac:dyDescent="0.25">
      <c r="A159" s="216"/>
      <c r="B159" s="216"/>
      <c r="C159" s="216"/>
      <c r="D159" s="216"/>
      <c r="E159" s="113" t="s">
        <v>226</v>
      </c>
      <c r="F159" s="217"/>
      <c r="G159" s="222"/>
      <c r="H159" s="131" t="s">
        <v>328</v>
      </c>
      <c r="I159" s="131">
        <v>526.72220000000004</v>
      </c>
    </row>
    <row r="160" spans="1:9" x14ac:dyDescent="0.25">
      <c r="A160" s="216"/>
      <c r="B160" s="216"/>
      <c r="C160" s="216"/>
      <c r="D160" s="216"/>
      <c r="E160" s="113" t="s">
        <v>226</v>
      </c>
      <c r="F160" s="217"/>
      <c r="G160" s="223"/>
      <c r="H160" s="223"/>
      <c r="I160" s="223"/>
    </row>
    <row r="161" spans="1:9" x14ac:dyDescent="0.25">
      <c r="A161" s="216"/>
      <c r="B161" s="216"/>
      <c r="C161" s="216"/>
      <c r="D161" s="216"/>
      <c r="E161" s="113" t="s">
        <v>226</v>
      </c>
      <c r="F161" s="217"/>
      <c r="G161" s="219"/>
      <c r="H161" s="219"/>
      <c r="I161" s="219"/>
    </row>
    <row r="162" spans="1:9" x14ac:dyDescent="0.25">
      <c r="A162" s="216"/>
      <c r="B162" s="216"/>
      <c r="C162" s="216"/>
      <c r="D162" s="216"/>
      <c r="E162" s="113" t="s">
        <v>226</v>
      </c>
      <c r="F162" s="217"/>
      <c r="G162" s="219"/>
      <c r="H162" s="219"/>
      <c r="I162" s="219"/>
    </row>
    <row r="163" spans="1:9" x14ac:dyDescent="0.25">
      <c r="A163" s="216"/>
      <c r="B163" s="216"/>
      <c r="C163" s="216"/>
      <c r="D163" s="216"/>
      <c r="E163" s="113" t="s">
        <v>226</v>
      </c>
      <c r="F163" s="217"/>
      <c r="G163" s="224"/>
      <c r="H163" s="224"/>
      <c r="I163" s="224"/>
    </row>
    <row r="164" spans="1:9" x14ac:dyDescent="0.25">
      <c r="A164" s="216"/>
      <c r="B164" s="216"/>
      <c r="C164" s="216"/>
      <c r="D164" s="216"/>
      <c r="E164" s="113" t="s">
        <v>226</v>
      </c>
      <c r="F164" s="227" t="s">
        <v>7</v>
      </c>
      <c r="G164" s="221" t="s">
        <v>287</v>
      </c>
      <c r="H164" s="131" t="s">
        <v>324</v>
      </c>
      <c r="I164" s="133">
        <v>743.83789999999999</v>
      </c>
    </row>
    <row r="165" spans="1:9" x14ac:dyDescent="0.25">
      <c r="A165" s="216"/>
      <c r="B165" s="216"/>
      <c r="C165" s="216"/>
      <c r="D165" s="216"/>
      <c r="E165" s="113" t="s">
        <v>226</v>
      </c>
      <c r="F165" s="228"/>
      <c r="G165" s="226"/>
      <c r="H165" s="131" t="s">
        <v>325</v>
      </c>
      <c r="I165" s="131">
        <v>1880.2229</v>
      </c>
    </row>
    <row r="166" spans="1:9" x14ac:dyDescent="0.25">
      <c r="A166" s="216"/>
      <c r="B166" s="216"/>
      <c r="C166" s="216"/>
      <c r="D166" s="216"/>
      <c r="E166" s="113" t="s">
        <v>226</v>
      </c>
      <c r="F166" s="227"/>
      <c r="G166" s="226"/>
      <c r="H166" s="131" t="s">
        <v>326</v>
      </c>
      <c r="I166" s="131">
        <v>654</v>
      </c>
    </row>
    <row r="167" spans="1:9" x14ac:dyDescent="0.25">
      <c r="A167" s="216"/>
      <c r="B167" s="216"/>
      <c r="C167" s="216"/>
      <c r="D167" s="216"/>
      <c r="E167" s="113" t="s">
        <v>226</v>
      </c>
      <c r="F167" s="227"/>
      <c r="G167" s="226"/>
      <c r="H167" s="131" t="s">
        <v>327</v>
      </c>
      <c r="I167" s="131">
        <v>3.81</v>
      </c>
    </row>
    <row r="168" spans="1:9" ht="30" x14ac:dyDescent="0.25">
      <c r="A168" s="216"/>
      <c r="B168" s="216"/>
      <c r="C168" s="216"/>
      <c r="D168" s="216"/>
      <c r="E168" s="113" t="s">
        <v>226</v>
      </c>
      <c r="F168" s="227"/>
      <c r="G168" s="222"/>
      <c r="H168" s="131" t="s">
        <v>328</v>
      </c>
      <c r="I168" s="131">
        <v>743.83789999999999</v>
      </c>
    </row>
  </sheetData>
  <mergeCells count="142">
    <mergeCell ref="G161:I161"/>
    <mergeCell ref="G162:I162"/>
    <mergeCell ref="G163:I163"/>
    <mergeCell ref="A164:A168"/>
    <mergeCell ref="B164:B168"/>
    <mergeCell ref="C164:C168"/>
    <mergeCell ref="D164:D168"/>
    <mergeCell ref="F164:F168"/>
    <mergeCell ref="A149:A154"/>
    <mergeCell ref="B149:B154"/>
    <mergeCell ref="D149:D154"/>
    <mergeCell ref="E154:I154"/>
    <mergeCell ref="A155:A163"/>
    <mergeCell ref="B155:B163"/>
    <mergeCell ref="C155:C163"/>
    <mergeCell ref="D155:D163"/>
    <mergeCell ref="F155:F163"/>
    <mergeCell ref="G160:I160"/>
    <mergeCell ref="G155:G159"/>
    <mergeCell ref="G164:G168"/>
    <mergeCell ref="E149:E153"/>
    <mergeCell ref="A140:A148"/>
    <mergeCell ref="B140:B148"/>
    <mergeCell ref="D140:D148"/>
    <mergeCell ref="F140:F148"/>
    <mergeCell ref="G145:I145"/>
    <mergeCell ref="G146:I146"/>
    <mergeCell ref="G147:I147"/>
    <mergeCell ref="G148:I148"/>
    <mergeCell ref="A131:A139"/>
    <mergeCell ref="B131:B139"/>
    <mergeCell ref="D131:D139"/>
    <mergeCell ref="F131:F139"/>
    <mergeCell ref="G136:I136"/>
    <mergeCell ref="G137:I137"/>
    <mergeCell ref="G138:I138"/>
    <mergeCell ref="G139:I139"/>
    <mergeCell ref="G131:G135"/>
    <mergeCell ref="G140:G144"/>
    <mergeCell ref="B116:B121"/>
    <mergeCell ref="C121:I121"/>
    <mergeCell ref="A122:A130"/>
    <mergeCell ref="B122:B130"/>
    <mergeCell ref="D122:D130"/>
    <mergeCell ref="E127:I127"/>
    <mergeCell ref="E128:I128"/>
    <mergeCell ref="E129:I129"/>
    <mergeCell ref="E130:I130"/>
    <mergeCell ref="C116:C120"/>
    <mergeCell ref="E122:E126"/>
    <mergeCell ref="B107:B115"/>
    <mergeCell ref="D107:D115"/>
    <mergeCell ref="E112:I112"/>
    <mergeCell ref="E113:I113"/>
    <mergeCell ref="E114:I114"/>
    <mergeCell ref="E115:I115"/>
    <mergeCell ref="B98:B106"/>
    <mergeCell ref="D98:D106"/>
    <mergeCell ref="F98:F106"/>
    <mergeCell ref="G103:I103"/>
    <mergeCell ref="G104:I104"/>
    <mergeCell ref="G105:I105"/>
    <mergeCell ref="G106:I106"/>
    <mergeCell ref="E107:E111"/>
    <mergeCell ref="G98:G102"/>
    <mergeCell ref="B89:B97"/>
    <mergeCell ref="D89:D97"/>
    <mergeCell ref="F89:F97"/>
    <mergeCell ref="G94:I94"/>
    <mergeCell ref="G95:I95"/>
    <mergeCell ref="G96:I96"/>
    <mergeCell ref="G97:I97"/>
    <mergeCell ref="B71:B79"/>
    <mergeCell ref="C76:I76"/>
    <mergeCell ref="C77:I77"/>
    <mergeCell ref="C78:I78"/>
    <mergeCell ref="C79:I79"/>
    <mergeCell ref="B80:B88"/>
    <mergeCell ref="D80:D88"/>
    <mergeCell ref="E85:I85"/>
    <mergeCell ref="E86:I86"/>
    <mergeCell ref="E87:I87"/>
    <mergeCell ref="C71:C75"/>
    <mergeCell ref="E80:E84"/>
    <mergeCell ref="G89:G93"/>
    <mergeCell ref="E88:I88"/>
    <mergeCell ref="B62:B70"/>
    <mergeCell ref="C62:C70"/>
    <mergeCell ref="D62:D70"/>
    <mergeCell ref="F62:F70"/>
    <mergeCell ref="G67:I67"/>
    <mergeCell ref="G68:I68"/>
    <mergeCell ref="G69:I69"/>
    <mergeCell ref="G70:I70"/>
    <mergeCell ref="B53:B61"/>
    <mergeCell ref="C53:C61"/>
    <mergeCell ref="D53:D61"/>
    <mergeCell ref="G53:G57"/>
    <mergeCell ref="G62:G66"/>
    <mergeCell ref="F53:F61"/>
    <mergeCell ref="G58:I58"/>
    <mergeCell ref="G59:I59"/>
    <mergeCell ref="G60:I60"/>
    <mergeCell ref="G61:I61"/>
    <mergeCell ref="G34:I34"/>
    <mergeCell ref="B35:B43"/>
    <mergeCell ref="D35:D43"/>
    <mergeCell ref="F35:F43"/>
    <mergeCell ref="G40:I40"/>
    <mergeCell ref="G41:I41"/>
    <mergeCell ref="G42:I42"/>
    <mergeCell ref="G43:I43"/>
    <mergeCell ref="B44:B52"/>
    <mergeCell ref="D44:D52"/>
    <mergeCell ref="E49:I49"/>
    <mergeCell ref="E50:I50"/>
    <mergeCell ref="E51:I51"/>
    <mergeCell ref="E52:I52"/>
    <mergeCell ref="A2:A6"/>
    <mergeCell ref="C8:C12"/>
    <mergeCell ref="E17:E21"/>
    <mergeCell ref="G26:G30"/>
    <mergeCell ref="G35:G39"/>
    <mergeCell ref="E44:E48"/>
    <mergeCell ref="E22:I22"/>
    <mergeCell ref="E23:I23"/>
    <mergeCell ref="E24:I24"/>
    <mergeCell ref="E25:I25"/>
    <mergeCell ref="A7:I7"/>
    <mergeCell ref="B8:B16"/>
    <mergeCell ref="C13:I13"/>
    <mergeCell ref="C14:I14"/>
    <mergeCell ref="C15:I15"/>
    <mergeCell ref="C16:I16"/>
    <mergeCell ref="B17:B25"/>
    <mergeCell ref="D17:D25"/>
    <mergeCell ref="B26:B34"/>
    <mergeCell ref="D26:D34"/>
    <mergeCell ref="F26:F34"/>
    <mergeCell ref="G31:I31"/>
    <mergeCell ref="G32:I32"/>
    <mergeCell ref="G33:I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Visit sample sizes</vt:lpstr>
      <vt:lpstr>% of visits involving any spend</vt:lpstr>
      <vt:lpstr>% spending on categories</vt:lpstr>
      <vt:lpstr>Visits, spend, spend per visit </vt:lpstr>
      <vt:lpstr>Profile of visits, spend</vt:lpstr>
      <vt:lpstr>CHAID Any spend</vt:lpstr>
      <vt:lpstr>CHAID Any spend demog</vt:lpstr>
      <vt:lpstr>CHAID Ave. spend</vt:lpstr>
      <vt:lpstr>CHAID Ave Spend demog</vt:lpstr>
    </vt:vector>
  </TitlesOfParts>
  <Company>Kantar IT Partnership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Stewart, Duncan (TSEDB)</dc:creator>
  <cp:lastModifiedBy>m161565</cp:lastModifiedBy>
  <dcterms:created xsi:type="dcterms:W3CDTF">2014-02-26T07:31:12Z</dcterms:created>
  <dcterms:modified xsi:type="dcterms:W3CDTF">2015-02-20T14:22:32Z</dcterms:modified>
</cp:coreProperties>
</file>