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alice_shaw_naturalengland_org_uk/Documents/From G Drive/1. Publications/A2E Catalogue uploads/JAck Pordham Offshore wind/Final uploads/NECR445/"/>
    </mc:Choice>
  </mc:AlternateContent>
  <xr:revisionPtr revIDLastSave="0" documentId="8_{84EC721B-4124-47FB-9AD7-31D9E58122E0}" xr6:coauthVersionLast="47" xr6:coauthVersionMax="47" xr10:uidLastSave="{00000000-0000-0000-0000-000000000000}"/>
  <bookViews>
    <workbookView xWindow="-120" yWindow="-120" windowWidth="29040" windowHeight="15840" xr2:uid="{587D9E9E-E11E-4A1F-9646-71B599229039}"/>
  </bookViews>
  <sheets>
    <sheet name="Institutions and Courses" sheetId="1" r:id="rId1"/>
    <sheet name="Leading Institutions" sheetId="2" r:id="rId2"/>
    <sheet name="Copyright" sheetId="3" r:id="rId3"/>
  </sheets>
  <calcPr calcId="191028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" l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Z76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4" i="1"/>
  <c r="Z65" i="1"/>
  <c r="Z67" i="1"/>
  <c r="Z68" i="1"/>
  <c r="Z69" i="1"/>
  <c r="Z70" i="1"/>
  <c r="Z71" i="1"/>
  <c r="Z72" i="1"/>
  <c r="Z73" i="1"/>
  <c r="Z74" i="1"/>
  <c r="Z75" i="1"/>
  <c r="Z77" i="1"/>
  <c r="Z78" i="1"/>
  <c r="Z79" i="1"/>
  <c r="Z80" i="1"/>
  <c r="Z81" i="1"/>
  <c r="Z82" i="1"/>
  <c r="Z83" i="1"/>
  <c r="Z84" i="1"/>
  <c r="Z85" i="1"/>
  <c r="Z86" i="1"/>
  <c r="Z87" i="1"/>
  <c r="W63" i="1"/>
  <c r="Z63" i="1" s="1"/>
  <c r="W66" i="1"/>
  <c r="Z66" i="1" s="1"/>
  <c r="W35" i="1"/>
  <c r="Z35" i="1" s="1"/>
</calcChain>
</file>

<file path=xl/sharedStrings.xml><?xml version="1.0" encoding="utf-8"?>
<sst xmlns="http://schemas.openxmlformats.org/spreadsheetml/2006/main" count="395" uniqueCount="203">
  <si>
    <t>Key of Qualifications</t>
  </si>
  <si>
    <t>CertHE = Certificate of Higher Education</t>
  </si>
  <si>
    <t>BSc = Bachelor of Science</t>
  </si>
  <si>
    <t>PgCert = Postgraduate certificate</t>
  </si>
  <si>
    <t>YiI = Year in Industry</t>
  </si>
  <si>
    <t>DipHE = Diploma of Higher Education</t>
  </si>
  <si>
    <t>MEnv = Master of Environmental Science</t>
  </si>
  <si>
    <t>PgDip = Postgraduate Diploma</t>
  </si>
  <si>
    <t>HNC = BTeC High National Certificate</t>
  </si>
  <si>
    <t>MOSci = Master of Ocean Science</t>
  </si>
  <si>
    <t>MPhil = Master of Philosophy</t>
  </si>
  <si>
    <t>HND = BTeC Higher National Diploma</t>
  </si>
  <si>
    <t>MRes = Master of Research</t>
  </si>
  <si>
    <t>PhD = Doctor of Philosophy</t>
  </si>
  <si>
    <t>FdSc = Foundation Degree in Science</t>
  </si>
  <si>
    <t>MSc = Master of Science</t>
  </si>
  <si>
    <t>Institution</t>
  </si>
  <si>
    <t>Element 2 - Longlist of all Academic Institutions with courses potentially applicable to marine consent</t>
  </si>
  <si>
    <t>Element 3 - Ranking Criteria</t>
  </si>
  <si>
    <t>Course</t>
  </si>
  <si>
    <t>Research Activity in Marine Sciences</t>
  </si>
  <si>
    <t>Ecology /
Ecology and Conservation</t>
  </si>
  <si>
    <t>Environment and Sustainability</t>
  </si>
  <si>
    <t>Environmental Consultancy /
Environmental Consent Management
Environmental Management</t>
  </si>
  <si>
    <t>Environmental Geoscience</t>
  </si>
  <si>
    <t>Environmental Management</t>
  </si>
  <si>
    <t>Environmental Science</t>
  </si>
  <si>
    <t>Geological Oceanography /
Geography and Oceanography</t>
  </si>
  <si>
    <t>Marine Biology</t>
  </si>
  <si>
    <t>Marine Biology and Oceanography /
Marine Biology with Oceanography</t>
  </si>
  <si>
    <t>Marine Biology and Zoology /
Zoology and Ornithology</t>
  </si>
  <si>
    <t>Marine Conservation /
Marine Conservation and  Ecology /
Marine Ecology</t>
  </si>
  <si>
    <t>Marine Environmental Science /
Marine Environmental Studies</t>
  </si>
  <si>
    <t>Marine Management /
Marine Systems and Policies</t>
  </si>
  <si>
    <t>Marine and Terrestrial Ecology /
Marine and Terrestrial Conservation</t>
  </si>
  <si>
    <t>Marine Geography /
Marine Geoscience</t>
  </si>
  <si>
    <t>Ocean and Geophysics</t>
  </si>
  <si>
    <t>Oceanography /
Oceanography and Marine Science /
Ocean and Marine Science /
Marine Science</t>
  </si>
  <si>
    <r>
      <t xml:space="preserve">Renewable Energy /
Sustainable Energy
</t>
    </r>
    <r>
      <rPr>
        <sz val="8"/>
        <color theme="0"/>
        <rFont val="Arial"/>
        <family val="2"/>
      </rPr>
      <t>(Engineering courses with potential skill pool to draw from for marine sciences)</t>
    </r>
  </si>
  <si>
    <t>NERC
Grants Awarded
(Total £)</t>
  </si>
  <si>
    <t>NERC
No. of Grants</t>
  </si>
  <si>
    <t>Innovate UK
Grants Awarded
(Total £)</t>
  </si>
  <si>
    <t>Innovate UK
No. of Grants</t>
  </si>
  <si>
    <t>Grants awarded for research specific to RE impacts</t>
  </si>
  <si>
    <t>Sum of Grants</t>
  </si>
  <si>
    <t>Web of Science
Marine</t>
  </si>
  <si>
    <t>Web of Science
Marine Conservation</t>
  </si>
  <si>
    <t>Web of Science
Marine Ecology</t>
  </si>
  <si>
    <t>Web of Science
Marine Policy</t>
  </si>
  <si>
    <t>Web of Science
Offshore Wind</t>
  </si>
  <si>
    <t>Web of Science
Renewable Energy</t>
  </si>
  <si>
    <t>Web of Science Total</t>
  </si>
  <si>
    <t>University of Aberdeen</t>
  </si>
  <si>
    <t>BSc</t>
  </si>
  <si>
    <t>MSc</t>
  </si>
  <si>
    <t>BSc, MSc</t>
  </si>
  <si>
    <t>MSc, PhD</t>
  </si>
  <si>
    <t>*</t>
  </si>
  <si>
    <t>Aberystwyth University</t>
  </si>
  <si>
    <t>BSc + YiI</t>
  </si>
  <si>
    <t>BSc, MBiol</t>
  </si>
  <si>
    <t>Anglia Ruskin University</t>
  </si>
  <si>
    <t>Bangor University</t>
  </si>
  <si>
    <t>BSc, MSc, MZool</t>
  </si>
  <si>
    <t>BSc, MSc, PhD</t>
  </si>
  <si>
    <t>Bath Spa University</t>
  </si>
  <si>
    <t>Blackpool and the Fylde College</t>
  </si>
  <si>
    <t>FdSc, BSc</t>
  </si>
  <si>
    <t>Birkbeck University</t>
  </si>
  <si>
    <t>University of Birmingham</t>
  </si>
  <si>
    <t>University of Bolton</t>
  </si>
  <si>
    <t>Bournemouth University</t>
  </si>
  <si>
    <t>Bridgend College</t>
  </si>
  <si>
    <t>HND</t>
  </si>
  <si>
    <t>University of Brighton</t>
  </si>
  <si>
    <t>University of Bristol</t>
  </si>
  <si>
    <t>Bristol UWE</t>
  </si>
  <si>
    <t>Brunel University</t>
  </si>
  <si>
    <t>MSc, MRes</t>
  </si>
  <si>
    <t>BSc + YiI, MSc, MRes</t>
  </si>
  <si>
    <t>Cardiff University</t>
  </si>
  <si>
    <t>University of Chester</t>
  </si>
  <si>
    <t>Cornwall College</t>
  </si>
  <si>
    <t>FdSc</t>
  </si>
  <si>
    <t>University of Cumbria</t>
  </si>
  <si>
    <t>University of Dundee</t>
  </si>
  <si>
    <t>BSc, MA, MSc</t>
  </si>
  <si>
    <t>University of East Anglia</t>
  </si>
  <si>
    <t>BSc + YiI, MSc, MSci</t>
  </si>
  <si>
    <t>BEng</t>
  </si>
  <si>
    <t>University of Edinburgh</t>
  </si>
  <si>
    <t>Edinburgh Napier university</t>
  </si>
  <si>
    <t>University of Essex</t>
  </si>
  <si>
    <t>BSc, MSc, MPhil</t>
  </si>
  <si>
    <t>University of Exeter</t>
  </si>
  <si>
    <t>BSc, MSci</t>
  </si>
  <si>
    <t>BSc + YiI, MSci</t>
  </si>
  <si>
    <t>BSc + YiI, MSc</t>
  </si>
  <si>
    <t>University of Glasgow</t>
  </si>
  <si>
    <t>University of Gloucestershire</t>
  </si>
  <si>
    <t>BSc + YiI, PhD</t>
  </si>
  <si>
    <t>University of Greenwich</t>
  </si>
  <si>
    <t>Heriot-Watt University</t>
  </si>
  <si>
    <t>University of Hertfordshire</t>
  </si>
  <si>
    <t>MRes</t>
  </si>
  <si>
    <t>University of Highlands and Islands</t>
  </si>
  <si>
    <t>University of Huddersfield</t>
  </si>
  <si>
    <t>University of Hull</t>
  </si>
  <si>
    <t>Keele University</t>
  </si>
  <si>
    <t>BA, BSc</t>
  </si>
  <si>
    <t>University of Kent</t>
  </si>
  <si>
    <t>Kingston Maurward College</t>
  </si>
  <si>
    <t>Kingston University London</t>
  </si>
  <si>
    <t>Lancaster University</t>
  </si>
  <si>
    <t>BSc + YiI, MSc, PhD</t>
  </si>
  <si>
    <t>University of Leeds</t>
  </si>
  <si>
    <t>MEnv</t>
  </si>
  <si>
    <t>University of Leicester</t>
  </si>
  <si>
    <t>BSc, MGeol</t>
  </si>
  <si>
    <t>University of Lincoln</t>
  </si>
  <si>
    <t>Liverpool Hope University</t>
  </si>
  <si>
    <t>University of Liverpool</t>
  </si>
  <si>
    <t>BSc, MMarBiol</t>
  </si>
  <si>
    <t>BSc, MOSci</t>
  </si>
  <si>
    <t>Manchester Metropolitan University</t>
  </si>
  <si>
    <t>University of Manchester</t>
  </si>
  <si>
    <t>BSc, MEnv + YiI, MSc, MPhil</t>
  </si>
  <si>
    <t>Newcastle University</t>
  </si>
  <si>
    <t>BSc + YiI, MEnvS, PhD</t>
  </si>
  <si>
    <t>PgDip, MSc, PhD</t>
  </si>
  <si>
    <t>PhD</t>
  </si>
  <si>
    <t>University of Northampton</t>
  </si>
  <si>
    <t>Northumbria University, Newcastle</t>
  </si>
  <si>
    <t>Nottingham Trent University</t>
  </si>
  <si>
    <t>BSc, MRes</t>
  </si>
  <si>
    <t>University of Nottingham</t>
  </si>
  <si>
    <t>BSc, MRes, MPhil, PhD</t>
  </si>
  <si>
    <t>The Open University</t>
  </si>
  <si>
    <t>PgCert, PgDip, MSc</t>
  </si>
  <si>
    <t>CertHE, DipHE, BSc, MEnv</t>
  </si>
  <si>
    <t>University of Oxford</t>
  </si>
  <si>
    <t>PhD(NERC)</t>
  </si>
  <si>
    <t>University of Plymouth</t>
  </si>
  <si>
    <t>University of Portsmouth</t>
  </si>
  <si>
    <t>Queen Mary University</t>
  </si>
  <si>
    <t>Queens University Belfast</t>
  </si>
  <si>
    <t>University of Reading</t>
  </si>
  <si>
    <t>Royal Holloway</t>
  </si>
  <si>
    <t>University of St Andrews</t>
  </si>
  <si>
    <t>BSc, MSc, MMarBiol</t>
  </si>
  <si>
    <t>University of Salford</t>
  </si>
  <si>
    <t>Sheffield Hallam University</t>
  </si>
  <si>
    <t>University of Sheffield</t>
  </si>
  <si>
    <t>BSc + YiI, MEnv</t>
  </si>
  <si>
    <t>University of South Wales</t>
  </si>
  <si>
    <t>University of Southampton</t>
  </si>
  <si>
    <t>BSc, MEnv</t>
  </si>
  <si>
    <t>University Centre Sparsholt</t>
  </si>
  <si>
    <t>University of Strathclyde</t>
  </si>
  <si>
    <t>Scotland's Rural College (SRUC)</t>
  </si>
  <si>
    <t>HNC, HND, BSc</t>
  </si>
  <si>
    <t>University of Sterling</t>
  </si>
  <si>
    <t>University of Suffolk</t>
  </si>
  <si>
    <t>Swansea University</t>
  </si>
  <si>
    <t>Teesside University</t>
  </si>
  <si>
    <t>University College London</t>
  </si>
  <si>
    <t>Ulster University</t>
  </si>
  <si>
    <t>University of Wales Trinity St David</t>
  </si>
  <si>
    <t>University of Worcester</t>
  </si>
  <si>
    <t>MPhil</t>
  </si>
  <si>
    <t>York St John</t>
  </si>
  <si>
    <t>University of York</t>
  </si>
  <si>
    <t>BSc, MEnv + YiI</t>
  </si>
  <si>
    <t>BSc + YiI, MEnv + YiI, PhD</t>
  </si>
  <si>
    <t>Sum of Sum of Grants</t>
  </si>
  <si>
    <t>Sum of Web of Science Total</t>
  </si>
  <si>
    <t>OWF/MRE impact Grants</t>
  </si>
  <si>
    <t>Renewable Energy Grants</t>
  </si>
  <si>
    <t>Expert Comments</t>
  </si>
  <si>
    <t>Seabed biology, aquaculture, marine animal health, genomics</t>
  </si>
  <si>
    <t>Marine geography, policy, law, Marine Social Sciences group</t>
  </si>
  <si>
    <t>2 campuses – Orkney, Edinburgh – marine engineering, technology, ecology, offshore energy, marine structures, energy hub</t>
  </si>
  <si>
    <t>Marine engineering and marine technology, tropical coastal management, ecology, consultancy MSc</t>
  </si>
  <si>
    <t>Floating wind research, tidal energy structures, marine ecology</t>
  </si>
  <si>
    <t>Fisheries, marine birds and mammals, offshore modelling, decommissioning MSc</t>
  </si>
  <si>
    <t>Environmental economics, links to Cefas, biogeochemistry, ecology, climate change centre</t>
  </si>
  <si>
    <t>Policy, governance, ecology, marine structures</t>
  </si>
  <si>
    <t>Human health in the environment, aquaculture, impacts of noise</t>
  </si>
  <si>
    <t>Ecology, offshore energy</t>
  </si>
  <si>
    <t>Ecology, maritime spatial planning</t>
  </si>
  <si>
    <t>Marine environment, ecology, planning, governance; environmental economics, links to others (PML, MBA, National Aquarium)</t>
  </si>
  <si>
    <t>Policy, economics, law, ecology, Blue Growth and Economy, inshore dynamics</t>
  </si>
  <si>
    <t>Offshore, open and deep ocean, high tech equipment, ecological theory of offshore; links to NOC</t>
  </si>
  <si>
    <t>Marine law, policy, environmental economics, inshore ecology, marine acoustics; lead for MASTS</t>
  </si>
  <si>
    <t>Modelling, engineering, computing, technology</t>
  </si>
  <si>
    <t>Copyright</t>
  </si>
  <si>
    <t>Suggested citation:</t>
  </si>
  <si>
    <t>MUNRO, P., ELLIOT, M., MAZIK, K. and WEIR, J. 2022. Boosting offshore wind skills for environmental professionals - Appendix 2: Master Table of Institutions. NECR445. Natural England.</t>
  </si>
  <si>
    <t>Boosting offshore wind skills for environmental professionals - Appendix 2: Master Table of Institutions</t>
  </si>
  <si>
    <t>Catalogue code: NECR445</t>
  </si>
  <si>
    <t xml:space="preserve">This data is published by Natural England under the Open Government Licence (OGL): https://www.nationalarchives.gov.uk/doc/open-government-licence/version/3/. </t>
  </si>
  <si>
    <t>For information regarding the use of maps or data visit www.gov.uk/how-to-access-natural-englands-maps-and-data.</t>
  </si>
  <si>
    <t>© Natural England,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</si>
</sst>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8004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12" xfId="0" applyFill="1" applyBorder="1"/>
    <xf numFmtId="0" fontId="0" fillId="2" borderId="15" xfId="0" applyFill="1" applyBorder="1"/>
    <xf numFmtId="0" fontId="0" fillId="2" borderId="16" xfId="0" applyFill="1" applyBorder="1"/>
    <xf numFmtId="0" fontId="0" fillId="3" borderId="3" xfId="0" applyFill="1" applyBorder="1"/>
    <xf numFmtId="0" fontId="0" fillId="3" borderId="0" xfId="0" applyFill="1"/>
    <xf numFmtId="0" fontId="0" fillId="3" borderId="15" xfId="0" applyFill="1" applyBorder="1"/>
    <xf numFmtId="0" fontId="0" fillId="3" borderId="4" xfId="0" applyFill="1" applyBorder="1"/>
    <xf numFmtId="0" fontId="2" fillId="3" borderId="3" xfId="0" applyFont="1" applyFill="1" applyBorder="1"/>
    <xf numFmtId="0" fontId="0" fillId="3" borderId="1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left" indent="1"/>
    </xf>
    <xf numFmtId="164" fontId="0" fillId="0" borderId="11" xfId="0" applyNumberForma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164" fontId="0" fillId="0" borderId="2" xfId="0" applyNumberFormat="1" applyBorder="1" applyAlignment="1">
      <alignment horizontal="left" indent="1"/>
    </xf>
    <xf numFmtId="164" fontId="0" fillId="0" borderId="8" xfId="0" applyNumberFormat="1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6" xfId="0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2"/>
    </xf>
    <xf numFmtId="0" fontId="0" fillId="0" borderId="9" xfId="0" applyBorder="1" applyAlignment="1">
      <alignment horizontal="left" vertical="center" indent="1"/>
    </xf>
    <xf numFmtId="0" fontId="6" fillId="4" borderId="3" xfId="0" applyFont="1" applyFill="1" applyBorder="1"/>
    <xf numFmtId="0" fontId="6" fillId="4" borderId="5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6" fillId="4" borderId="2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2" fillId="0" borderId="3" xfId="0" applyFont="1" applyBorder="1"/>
    <xf numFmtId="0" fontId="2" fillId="0" borderId="12" xfId="0" applyFont="1" applyBorder="1"/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164" fontId="0" fillId="0" borderId="2" xfId="0" applyNumberFormat="1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0" fillId="0" borderId="4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6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6" fillId="4" borderId="29" xfId="0" applyFont="1" applyFill="1" applyBorder="1"/>
    <xf numFmtId="0" fontId="6" fillId="4" borderId="30" xfId="0" applyFont="1" applyFill="1" applyBorder="1"/>
    <xf numFmtId="0" fontId="6" fillId="4" borderId="30" xfId="0" applyFont="1" applyFill="1" applyBorder="1" applyAlignment="1">
      <alignment wrapText="1"/>
    </xf>
    <xf numFmtId="0" fontId="9" fillId="4" borderId="3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 indent="1"/>
    </xf>
    <xf numFmtId="0" fontId="2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 wrapText="1" indent="1"/>
    </xf>
    <xf numFmtId="0" fontId="8" fillId="5" borderId="9" xfId="0" applyFont="1" applyFill="1" applyBorder="1" applyAlignment="1">
      <alignment horizontal="left" vertical="center" wrapText="1" indent="1"/>
    </xf>
    <xf numFmtId="0" fontId="6" fillId="4" borderId="33" xfId="0" applyFont="1" applyFill="1" applyBorder="1" applyAlignment="1">
      <alignment wrapText="1"/>
    </xf>
    <xf numFmtId="164" fontId="0" fillId="3" borderId="23" xfId="0" applyNumberForma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0" fontId="0" fillId="3" borderId="32" xfId="0" applyFill="1" applyBorder="1" applyAlignment="1">
      <alignment horizontal="left" vertical="center" indent="1"/>
    </xf>
    <xf numFmtId="164" fontId="0" fillId="3" borderId="3" xfId="0" applyNumberForma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164" fontId="0" fillId="5" borderId="3" xfId="0" applyNumberFormat="1" applyFill="1" applyBorder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164" fontId="0" fillId="5" borderId="12" xfId="0" applyNumberFormat="1" applyFill="1" applyBorder="1" applyAlignment="1">
      <alignment horizontal="left" vertical="center" indent="1"/>
    </xf>
    <xf numFmtId="0" fontId="0" fillId="5" borderId="15" xfId="0" applyFill="1" applyBorder="1" applyAlignment="1">
      <alignment horizontal="left" vertical="center" indent="1"/>
    </xf>
    <xf numFmtId="0" fontId="0" fillId="5" borderId="11" xfId="0" applyFill="1" applyBorder="1" applyAlignment="1">
      <alignment horizontal="left" vertical="center" indent="1"/>
    </xf>
    <xf numFmtId="0" fontId="2" fillId="5" borderId="12" xfId="0" applyFont="1" applyFill="1" applyBorder="1" applyAlignment="1">
      <alignment horizontal="left" vertical="center"/>
    </xf>
    <xf numFmtId="0" fontId="8" fillId="0" borderId="0" xfId="0" applyFont="1"/>
    <xf numFmtId="0" fontId="8" fillId="0" borderId="0" xfId="1" applyFont="1"/>
    <xf numFmtId="0" fontId="2" fillId="0" borderId="0" xfId="1" applyFont="1"/>
    <xf numFmtId="0" fontId="2" fillId="0" borderId="0" xfId="1" applyFont="1" applyFill="1"/>
    <xf numFmtId="0" fontId="0" fillId="0" borderId="0" xfId="0" applyFont="1"/>
    <xf numFmtId="0" fontId="2" fillId="0" borderId="0" xfId="0" applyFont="1"/>
    <xf numFmtId="0" fontId="5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</cellXfs>
  <cellStyles count="2">
    <cellStyle name="Normal" xfId="0" builtinId="0"/>
    <cellStyle name="Normal 2" xfId="1" xr:uid="{04A78F17-E957-4A85-B3FE-47E23DAF8430}"/>
  </cellStyles>
  <dxfs count="78">
    <dxf>
      <border>
        <bottom/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relativeIndent="1"/>
    </dxf>
    <dxf>
      <alignment horizontal="left"/>
    </dxf>
    <dxf>
      <alignment vertical="center"/>
    </dxf>
    <dxf>
      <numFmt numFmtId="164" formatCode="&quot;£&quot;#,##0"/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font>
        <color theme="0"/>
      </font>
      <fill>
        <patternFill patternType="solid">
          <fgColor indexed="64"/>
          <bgColor rgb="FF78004F"/>
        </patternFill>
      </fill>
      <alignment wrapText="1"/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78004F"/>
        </patternFill>
      </fill>
    </dxf>
    <dxf>
      <fill>
        <patternFill patternType="solid">
          <bgColor rgb="FF78004F"/>
        </patternFill>
      </fill>
    </dxf>
    <dxf>
      <alignment wrapText="1"/>
    </dxf>
    <dxf>
      <numFmt numFmtId="0" formatCode="General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alignment horizontal="left" vertical="center" textRotation="0" wrapText="0" relativeIndent="1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</dxf>
    <dxf>
      <numFmt numFmtId="0" formatCode="General"/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4" formatCode="&quot;£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left" vertical="bottom" textRotation="0" wrapText="0" relativeIndent="1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64" formatCode="&quot;£&quot;#,##0"/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numFmt numFmtId="164" formatCode="&quot;£&quot;#,##0"/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alignment horizontal="left" vertical="bottom" textRotation="0" wrapText="0" relativeIndent="1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color theme="0"/>
        <name val="Arial"/>
        <family val="2"/>
        <scheme val="none"/>
      </font>
      <fill>
        <patternFill patternType="solid">
          <fgColor indexed="64"/>
          <bgColor rgb="FF78004F"/>
        </patternFill>
      </fill>
    </dxf>
  </dxfs>
  <tableStyles count="0" defaultTableStyle="TableStyleMedium2" defaultPivotStyle="PivotStyleLight16"/>
  <colors>
    <mruColors>
      <color rgb="FF78004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19067</xdr:rowOff>
    </xdr:from>
    <xdr:to>
      <xdr:col>1</xdr:col>
      <xdr:colOff>2232001</xdr:colOff>
      <xdr:row>5</xdr:row>
      <xdr:rowOff>190488</xdr:rowOff>
    </xdr:to>
    <xdr:pic>
      <xdr:nvPicPr>
        <xdr:cNvPr id="4" name="Picture 3" descr="University of Hull logo">
          <a:extLst>
            <a:ext uri="{FF2B5EF4-FFF2-40B4-BE49-F238E27FC236}">
              <a16:creationId xmlns:a16="http://schemas.microsoft.com/office/drawing/2014/main" id="{F1F481BD-71E1-4A05-84B0-89DE3E589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19067"/>
          <a:ext cx="2232000" cy="113344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202018903" refreshedDate="44641.39970347222" createdVersion="7" refreshedVersion="7" minRefreshableVersion="3" recordCount="77" xr:uid="{EE7AFDD1-F9CD-45A3-9216-BE9AFD3AE5D7}">
  <cacheSource type="worksheet">
    <worksheetSource name="Table1"/>
  </cacheSource>
  <cacheFields count="32">
    <cacheField name="Institution" numFmtId="0">
      <sharedItems count="77">
        <s v="University of Aberdeen"/>
        <s v="Aberystwyth University"/>
        <s v="Anglia Ruskin University"/>
        <s v="Bangor University"/>
        <s v="Bath Spa University"/>
        <s v="Blackpool and the Fylde College"/>
        <s v="Birkbeck University"/>
        <s v="University of Birmingham"/>
        <s v="University of Bolton"/>
        <s v="Bournemouth University"/>
        <s v="Bridgend College"/>
        <s v="University of Brighton"/>
        <s v="University of Bristol"/>
        <s v="Bristol UWE"/>
        <s v="Brunel University"/>
        <s v="Cardiff University"/>
        <s v="University of Chester"/>
        <s v="Cornwall College"/>
        <s v="University of Cumbria"/>
        <s v="University of Dundee"/>
        <s v="University of East Anglia"/>
        <s v="University of Edinburgh"/>
        <s v="Edinburgh Napier university"/>
        <s v="University of Essex"/>
        <s v="University of Exeter"/>
        <s v="University of Glasgow"/>
        <s v="University of Gloucestershire"/>
        <s v="University of Greenwich"/>
        <s v="Heriot-Watt University"/>
        <s v="University of Hertfordshire"/>
        <s v="University of Highlands and Islands"/>
        <s v="University of Huddersfield"/>
        <s v="University of Hull"/>
        <s v="Keele University"/>
        <s v="University of Kent"/>
        <s v="Kingston Maurward College"/>
        <s v="Kingston University London"/>
        <s v="Lancaster University"/>
        <s v="University of Leeds"/>
        <s v="University of Leicester"/>
        <s v="University of Lincoln"/>
        <s v="Liverpool Hope University"/>
        <s v="University of Liverpool"/>
        <s v="Manchester Metropolitan University"/>
        <s v="University of Manchester"/>
        <s v="Newcastle University"/>
        <s v="University of Northampton"/>
        <s v="Northumbria University, Newcastle"/>
        <s v="Nottingham Trent University"/>
        <s v="University of Nottingham"/>
        <s v="The Open University"/>
        <s v="University of Oxford"/>
        <s v="University of Plymouth"/>
        <s v="University of Portsmouth"/>
        <s v="Queen Mary University"/>
        <s v="Queens University Belfast"/>
        <s v="University of Reading"/>
        <s v="Royal Holloway"/>
        <s v="University of St Andrews"/>
        <s v="University of Salford"/>
        <s v="Sheffield Hallam University"/>
        <s v="University of Sheffield"/>
        <s v="University of South Wales"/>
        <s v="University of Southampton"/>
        <s v="University Centre Sparsholt"/>
        <s v="University of Strathclyde"/>
        <s v="Scotland's Rural College (SRUC)"/>
        <s v="University of Sterling"/>
        <s v="University of Suffolk"/>
        <s v="Swansea University"/>
        <s v="Teesside University"/>
        <s v="University College London"/>
        <s v="Ulster University"/>
        <s v="University of Wales Trinity St David"/>
        <s v="University of Worcester"/>
        <s v="York St John"/>
        <s v="University of York"/>
      </sharedItems>
    </cacheField>
    <cacheField name="Ecology /_x000a_Ecology and Conservation" numFmtId="0">
      <sharedItems containsBlank="1"/>
    </cacheField>
    <cacheField name="Environment and Sustainability" numFmtId="0">
      <sharedItems containsBlank="1"/>
    </cacheField>
    <cacheField name="Environmental Consultancy /_x000a_Environmental Consent Management_x000a_Environmental Management" numFmtId="0">
      <sharedItems containsBlank="1"/>
    </cacheField>
    <cacheField name="Environmental Geoscience" numFmtId="0">
      <sharedItems containsBlank="1"/>
    </cacheField>
    <cacheField name="Environmental Management" numFmtId="0">
      <sharedItems containsBlank="1"/>
    </cacheField>
    <cacheField name="Environmental Science" numFmtId="0">
      <sharedItems containsBlank="1"/>
    </cacheField>
    <cacheField name="Geological Oceanography /_x000a_Geography and Oceanography" numFmtId="0">
      <sharedItems containsBlank="1"/>
    </cacheField>
    <cacheField name="Marine Biology" numFmtId="0">
      <sharedItems containsBlank="1"/>
    </cacheField>
    <cacheField name="Marine Biology and Oceanography /_x000a_Marine Biology with Oceanography" numFmtId="0">
      <sharedItems containsBlank="1"/>
    </cacheField>
    <cacheField name="Marine Biology and Zoology /_x000a_Zoology and Ornithology" numFmtId="0">
      <sharedItems containsBlank="1"/>
    </cacheField>
    <cacheField name="Marine Conservation /_x000a_Marine Conservation and  Ecology /_x000a_Marine Ecology" numFmtId="0">
      <sharedItems containsBlank="1"/>
    </cacheField>
    <cacheField name="Marine Environmental Science /_x000a_Marine Environmental Studies" numFmtId="0">
      <sharedItems containsBlank="1"/>
    </cacheField>
    <cacheField name="Marine Management /_x000a_Marine Systems and Policies" numFmtId="0">
      <sharedItems containsBlank="1"/>
    </cacheField>
    <cacheField name="Marine and Terrestrial Ecology /_x000a_Marine and Terrestrial Conservation" numFmtId="0">
      <sharedItems containsBlank="1"/>
    </cacheField>
    <cacheField name="Marine Geography /_x000a_Marine Geoscience" numFmtId="0">
      <sharedItems containsBlank="1"/>
    </cacheField>
    <cacheField name="Ocean and Geophysics" numFmtId="0">
      <sharedItems containsBlank="1"/>
    </cacheField>
    <cacheField name="Oceanography /_x000a_Oceanography and Marine Science /_x000a_Ocean and Marine Science /_x000a_Marine Science" numFmtId="0">
      <sharedItems containsBlank="1"/>
    </cacheField>
    <cacheField name="Renewable Energy /_x000a_Sustainable Energy_x000a_(Engineering courses with potential skill pool to draw from for marine sciences)" numFmtId="0">
      <sharedItems containsBlank="1"/>
    </cacheField>
    <cacheField name="NERC_x000a_Grants Awarded_x000a_(Total £)" numFmtId="164">
      <sharedItems containsString="0" containsBlank="1" containsNumber="1" containsInteger="1" minValue="49063" maxValue="26383970"/>
    </cacheField>
    <cacheField name="NERC_x000a_No. of Grants" numFmtId="0">
      <sharedItems containsString="0" containsBlank="1" containsNumber="1" containsInteger="1" minValue="1" maxValue="54"/>
    </cacheField>
    <cacheField name="Innovate UK_x000a_Grants Awarded_x000a_(Total £)" numFmtId="164">
      <sharedItems containsString="0" containsBlank="1" containsNumber="1" containsInteger="1" minValue="88844" maxValue="466632"/>
    </cacheField>
    <cacheField name="Innovate UK_x000a_No. of Grants" numFmtId="0">
      <sharedItems containsString="0" containsBlank="1" containsNumber="1" containsInteger="1" minValue="1" maxValue="3"/>
    </cacheField>
    <cacheField name="Grants awarded for research specific to RE impacts" numFmtId="0">
      <sharedItems containsBlank="1"/>
    </cacheField>
    <cacheField name="Sum of Grants" numFmtId="164">
      <sharedItems containsSemiMixedTypes="0" containsString="0" containsNumber="1" containsInteger="1" minValue="0" maxValue="26513151"/>
    </cacheField>
    <cacheField name="Web of Science_x000a_Marine" numFmtId="0">
      <sharedItems containsString="0" containsBlank="1" containsNumber="1" containsInteger="1" minValue="87" maxValue="4515"/>
    </cacheField>
    <cacheField name="Web of Science_x000a_Marine Conservation" numFmtId="0">
      <sharedItems containsString="0" containsBlank="1" containsNumber="1" containsInteger="1" minValue="8" maxValue="624"/>
    </cacheField>
    <cacheField name="Web of Science_x000a_Marine Ecology" numFmtId="0">
      <sharedItems containsString="0" containsBlank="1" containsNumber="1" containsInteger="1" minValue="5" maxValue="709"/>
    </cacheField>
    <cacheField name="Web of Science_x000a_Marine Policy" numFmtId="0">
      <sharedItems containsString="0" containsBlank="1" containsNumber="1" containsInteger="1" minValue="0" maxValue="294"/>
    </cacheField>
    <cacheField name="Web of Science_x000a_Offshore Wind" numFmtId="0">
      <sharedItems containsString="0" containsBlank="1" containsNumber="1" containsInteger="1" minValue="1" maxValue="360"/>
    </cacheField>
    <cacheField name="Web of Science_x000a_Renewable Energy" numFmtId="0">
      <sharedItems containsString="0" containsBlank="1" containsNumber="1" containsInteger="1" minValue="16" maxValue="743"/>
    </cacheField>
    <cacheField name="Web of Science Total" numFmtId="0">
      <sharedItems containsSemiMixedTypes="0" containsString="0" containsNumber="1" containsInteger="1" minValue="0" maxValue="61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">
  <r>
    <x v="0"/>
    <s v="BSc"/>
    <m/>
    <m/>
    <m/>
    <s v="MSc"/>
    <s v="BSc, MSc"/>
    <m/>
    <s v="BSc"/>
    <m/>
    <s v="BSc"/>
    <s v="MSc"/>
    <m/>
    <m/>
    <m/>
    <m/>
    <m/>
    <s v="MSc, PhD"/>
    <s v="MSc"/>
    <n v="4757915"/>
    <n v="27"/>
    <m/>
    <m/>
    <s v="*"/>
    <n v="4757915"/>
    <n v="3043"/>
    <n v="303"/>
    <n v="490"/>
    <n v="155"/>
    <n v="69"/>
    <n v="190"/>
    <n v="4250"/>
  </r>
  <r>
    <x v="1"/>
    <m/>
    <m/>
    <m/>
    <m/>
    <m/>
    <s v="BSc + YiI"/>
    <m/>
    <s v="BSc, MBiol"/>
    <m/>
    <m/>
    <m/>
    <m/>
    <m/>
    <m/>
    <m/>
    <m/>
    <m/>
    <m/>
    <n v="343028"/>
    <n v="3"/>
    <m/>
    <m/>
    <m/>
    <n v="343028"/>
    <n v="673"/>
    <n v="70"/>
    <n v="86"/>
    <n v="27"/>
    <n v="2"/>
    <n v="61"/>
    <n v="919"/>
  </r>
  <r>
    <x v="2"/>
    <m/>
    <m/>
    <m/>
    <m/>
    <s v="BSc + YiI"/>
    <m/>
    <m/>
    <m/>
    <m/>
    <m/>
    <m/>
    <m/>
    <m/>
    <s v="BSc"/>
    <m/>
    <m/>
    <m/>
    <m/>
    <m/>
    <m/>
    <m/>
    <m/>
    <m/>
    <n v="0"/>
    <m/>
    <m/>
    <m/>
    <m/>
    <m/>
    <m/>
    <n v="0"/>
  </r>
  <r>
    <x v="3"/>
    <m/>
    <m/>
    <m/>
    <m/>
    <m/>
    <s v="BSc, MSc"/>
    <s v="BSc, MSc"/>
    <s v="BSc, MSc"/>
    <s v="BSc, MSc"/>
    <s v="BSc, MSc, MZool"/>
    <s v="BSc"/>
    <s v="BSc, MSc"/>
    <m/>
    <s v="BSc"/>
    <s v="MSc"/>
    <s v="BSc"/>
    <s v="BSc, MSc, PhD"/>
    <s v="MSc"/>
    <n v="5203204"/>
    <n v="24"/>
    <m/>
    <m/>
    <m/>
    <n v="5203204"/>
    <n v="1006"/>
    <n v="144"/>
    <n v="106"/>
    <n v="70"/>
    <n v="19"/>
    <n v="67"/>
    <n v="1412"/>
  </r>
  <r>
    <x v="4"/>
    <m/>
    <m/>
    <m/>
    <m/>
    <m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5"/>
    <m/>
    <m/>
    <m/>
    <m/>
    <m/>
    <m/>
    <m/>
    <s v="FdSc, BSc"/>
    <m/>
    <m/>
    <m/>
    <m/>
    <m/>
    <m/>
    <m/>
    <m/>
    <m/>
    <m/>
    <m/>
    <m/>
    <m/>
    <m/>
    <m/>
    <n v="0"/>
    <m/>
    <m/>
    <m/>
    <m/>
    <m/>
    <m/>
    <n v="0"/>
  </r>
  <r>
    <x v="6"/>
    <m/>
    <s v="BSc, MSc"/>
    <m/>
    <m/>
    <m/>
    <m/>
    <m/>
    <m/>
    <m/>
    <m/>
    <m/>
    <m/>
    <m/>
    <m/>
    <m/>
    <m/>
    <m/>
    <m/>
    <n v="49063"/>
    <n v="1"/>
    <m/>
    <m/>
    <m/>
    <n v="49063"/>
    <m/>
    <m/>
    <m/>
    <m/>
    <m/>
    <m/>
    <n v="0"/>
  </r>
  <r>
    <x v="7"/>
    <m/>
    <m/>
    <m/>
    <m/>
    <m/>
    <s v="BSc, MSc"/>
    <m/>
    <m/>
    <m/>
    <m/>
    <m/>
    <m/>
    <m/>
    <m/>
    <m/>
    <m/>
    <m/>
    <m/>
    <n v="1001825"/>
    <n v="5"/>
    <m/>
    <m/>
    <m/>
    <n v="1001825"/>
    <m/>
    <m/>
    <m/>
    <m/>
    <m/>
    <m/>
    <n v="0"/>
  </r>
  <r>
    <x v="8"/>
    <m/>
    <m/>
    <m/>
    <m/>
    <s v="BSc"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9"/>
    <s v="BSc"/>
    <s v="BSc"/>
    <m/>
    <m/>
    <m/>
    <s v="FdSc, BSc"/>
    <m/>
    <m/>
    <m/>
    <m/>
    <s v="BSc"/>
    <m/>
    <m/>
    <m/>
    <m/>
    <m/>
    <m/>
    <m/>
    <n v="191110"/>
    <n v="2"/>
    <m/>
    <m/>
    <m/>
    <n v="191110"/>
    <n v="136"/>
    <n v="29"/>
    <n v="16"/>
    <n v="14"/>
    <n v="1"/>
    <n v="48"/>
    <n v="244"/>
  </r>
  <r>
    <x v="10"/>
    <m/>
    <m/>
    <s v="HND"/>
    <m/>
    <m/>
    <m/>
    <m/>
    <m/>
    <m/>
    <m/>
    <m/>
    <m/>
    <m/>
    <m/>
    <m/>
    <m/>
    <m/>
    <m/>
    <m/>
    <m/>
    <m/>
    <m/>
    <m/>
    <n v="0"/>
    <m/>
    <m/>
    <m/>
    <m/>
    <m/>
    <m/>
    <n v="0"/>
  </r>
  <r>
    <x v="11"/>
    <s v="BSc, MSc"/>
    <m/>
    <m/>
    <m/>
    <s v="BSc, MSc"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12"/>
    <m/>
    <m/>
    <m/>
    <s v="BSc, MSc"/>
    <s v="MSc"/>
    <m/>
    <m/>
    <m/>
    <m/>
    <m/>
    <m/>
    <m/>
    <m/>
    <m/>
    <m/>
    <m/>
    <m/>
    <m/>
    <n v="3157777"/>
    <n v="14"/>
    <m/>
    <m/>
    <m/>
    <n v="3157777"/>
    <n v="1493"/>
    <n v="43"/>
    <n v="80"/>
    <n v="21"/>
    <n v="43"/>
    <n v="68"/>
    <n v="1748"/>
  </r>
  <r>
    <x v="13"/>
    <m/>
    <m/>
    <s v="MSc"/>
    <m/>
    <s v="BSc, MSc"/>
    <s v="BSc, MSc"/>
    <m/>
    <m/>
    <m/>
    <m/>
    <m/>
    <m/>
    <m/>
    <m/>
    <m/>
    <m/>
    <m/>
    <m/>
    <m/>
    <m/>
    <m/>
    <m/>
    <m/>
    <n v="0"/>
    <m/>
    <m/>
    <m/>
    <m/>
    <m/>
    <m/>
    <n v="0"/>
  </r>
  <r>
    <x v="14"/>
    <m/>
    <m/>
    <m/>
    <m/>
    <s v="MSc, MRes"/>
    <s v="BSc + YiI, MSc, MRes"/>
    <m/>
    <m/>
    <m/>
    <m/>
    <m/>
    <m/>
    <m/>
    <m/>
    <m/>
    <m/>
    <m/>
    <m/>
    <m/>
    <m/>
    <m/>
    <m/>
    <m/>
    <n v="0"/>
    <m/>
    <m/>
    <m/>
    <m/>
    <m/>
    <m/>
    <n v="0"/>
  </r>
  <r>
    <x v="15"/>
    <m/>
    <m/>
    <m/>
    <s v="BSc, MSc"/>
    <m/>
    <m/>
    <m/>
    <m/>
    <m/>
    <m/>
    <m/>
    <m/>
    <m/>
    <m/>
    <s v="BSc, MSc"/>
    <m/>
    <m/>
    <s v="MSc"/>
    <n v="3290265"/>
    <n v="19"/>
    <m/>
    <m/>
    <m/>
    <n v="3290265"/>
    <n v="843"/>
    <n v="65"/>
    <n v="38"/>
    <n v="52"/>
    <n v="61"/>
    <n v="305"/>
    <n v="1364"/>
  </r>
  <r>
    <x v="16"/>
    <m/>
    <m/>
    <m/>
    <m/>
    <m/>
    <m/>
    <m/>
    <s v="BSc"/>
    <m/>
    <m/>
    <m/>
    <m/>
    <m/>
    <m/>
    <m/>
    <m/>
    <m/>
    <m/>
    <m/>
    <m/>
    <m/>
    <m/>
    <m/>
    <n v="0"/>
    <m/>
    <m/>
    <m/>
    <m/>
    <m/>
    <m/>
    <n v="0"/>
  </r>
  <r>
    <x v="17"/>
    <m/>
    <m/>
    <m/>
    <m/>
    <m/>
    <m/>
    <m/>
    <s v="FdSc"/>
    <s v="FdSc"/>
    <s v="BSc"/>
    <m/>
    <m/>
    <m/>
    <m/>
    <m/>
    <m/>
    <m/>
    <m/>
    <m/>
    <m/>
    <m/>
    <m/>
    <m/>
    <n v="0"/>
    <m/>
    <m/>
    <m/>
    <m/>
    <m/>
    <m/>
    <n v="0"/>
  </r>
  <r>
    <x v="18"/>
    <m/>
    <m/>
    <m/>
    <m/>
    <m/>
    <m/>
    <m/>
    <m/>
    <m/>
    <m/>
    <s v="BSc + YiI"/>
    <m/>
    <m/>
    <m/>
    <m/>
    <m/>
    <m/>
    <m/>
    <m/>
    <m/>
    <m/>
    <m/>
    <m/>
    <n v="0"/>
    <m/>
    <m/>
    <m/>
    <m/>
    <m/>
    <m/>
    <n v="0"/>
  </r>
  <r>
    <x v="19"/>
    <m/>
    <m/>
    <m/>
    <m/>
    <m/>
    <s v="BSc, MA, MSc"/>
    <m/>
    <m/>
    <m/>
    <m/>
    <m/>
    <m/>
    <m/>
    <m/>
    <m/>
    <m/>
    <m/>
    <s v="MSc"/>
    <n v="264548"/>
    <n v="1"/>
    <m/>
    <m/>
    <m/>
    <n v="264548"/>
    <m/>
    <m/>
    <m/>
    <m/>
    <m/>
    <m/>
    <n v="0"/>
  </r>
  <r>
    <x v="20"/>
    <s v="MSc"/>
    <m/>
    <s v="MSc"/>
    <m/>
    <m/>
    <s v="BSc + YiI, MSc, MSci"/>
    <m/>
    <m/>
    <m/>
    <m/>
    <m/>
    <m/>
    <m/>
    <m/>
    <m/>
    <m/>
    <s v="BSc, MSc"/>
    <s v="BEng"/>
    <n v="13737491"/>
    <n v="41"/>
    <m/>
    <m/>
    <m/>
    <n v="13737491"/>
    <n v="2193"/>
    <n v="226"/>
    <n v="249"/>
    <n v="230"/>
    <n v="58"/>
    <n v="148"/>
    <n v="3104"/>
  </r>
  <r>
    <x v="21"/>
    <m/>
    <m/>
    <m/>
    <m/>
    <m/>
    <s v="BSc"/>
    <m/>
    <m/>
    <m/>
    <m/>
    <m/>
    <m/>
    <s v="MSc"/>
    <m/>
    <m/>
    <m/>
    <m/>
    <m/>
    <n v="3047573"/>
    <n v="14"/>
    <m/>
    <m/>
    <m/>
    <n v="3047573"/>
    <n v="2309"/>
    <n v="170"/>
    <n v="181"/>
    <n v="178"/>
    <n v="138"/>
    <n v="611"/>
    <n v="3587"/>
  </r>
  <r>
    <x v="22"/>
    <m/>
    <m/>
    <m/>
    <m/>
    <m/>
    <m/>
    <m/>
    <m/>
    <s v="BSc"/>
    <m/>
    <m/>
    <m/>
    <m/>
    <m/>
    <m/>
    <m/>
    <m/>
    <m/>
    <n v="570453"/>
    <n v="4"/>
    <m/>
    <m/>
    <m/>
    <n v="570453"/>
    <n v="121"/>
    <n v="8"/>
    <n v="13"/>
    <n v="10"/>
    <n v="4"/>
    <n v="53"/>
    <n v="209"/>
  </r>
  <r>
    <x v="23"/>
    <s v="BSc + YiI"/>
    <m/>
    <m/>
    <m/>
    <m/>
    <m/>
    <m/>
    <s v="BSc, MSc, MPhil"/>
    <m/>
    <m/>
    <m/>
    <m/>
    <m/>
    <m/>
    <m/>
    <m/>
    <m/>
    <m/>
    <n v="3268649"/>
    <n v="18"/>
    <m/>
    <m/>
    <m/>
    <n v="3268649"/>
    <n v="512"/>
    <n v="58"/>
    <n v="139"/>
    <n v="37"/>
    <n v="1"/>
    <n v="32"/>
    <n v="779"/>
  </r>
  <r>
    <x v="24"/>
    <s v="BSc, MSci"/>
    <m/>
    <m/>
    <s v="BSc, MSc"/>
    <m/>
    <s v="BSc + YiI, MSci"/>
    <m/>
    <s v="BSc + YiI, MSc"/>
    <m/>
    <m/>
    <s v="MSc"/>
    <s v="MSc"/>
    <s v="MSc"/>
    <m/>
    <m/>
    <m/>
    <s v="BSc + YiI, MSc"/>
    <s v="BSc, MSc"/>
    <n v="6146536"/>
    <n v="29"/>
    <n v="466632"/>
    <n v="3"/>
    <s v="*"/>
    <n v="6613168"/>
    <n v="2667"/>
    <n v="624"/>
    <n v="519"/>
    <n v="294"/>
    <n v="104"/>
    <n v="536"/>
    <n v="4744"/>
  </r>
  <r>
    <x v="25"/>
    <s v="MSc, MRes"/>
    <m/>
    <m/>
    <s v="BSc, MSc"/>
    <m/>
    <s v="BSc, MSc"/>
    <m/>
    <s v="BSc"/>
    <m/>
    <m/>
    <m/>
    <m/>
    <m/>
    <m/>
    <m/>
    <m/>
    <m/>
    <m/>
    <n v="513754"/>
    <n v="4"/>
    <m/>
    <m/>
    <s v="*"/>
    <n v="513754"/>
    <n v="1910"/>
    <n v="178"/>
    <n v="366"/>
    <n v="82"/>
    <n v="61"/>
    <n v="240"/>
    <n v="2837"/>
  </r>
  <r>
    <x v="26"/>
    <m/>
    <m/>
    <m/>
    <m/>
    <m/>
    <s v="BSc + YiI, PhD"/>
    <m/>
    <m/>
    <m/>
    <m/>
    <m/>
    <m/>
    <m/>
    <m/>
    <m/>
    <m/>
    <m/>
    <m/>
    <m/>
    <m/>
    <m/>
    <m/>
    <m/>
    <n v="0"/>
    <m/>
    <m/>
    <m/>
    <m/>
    <m/>
    <m/>
    <n v="0"/>
  </r>
  <r>
    <x v="27"/>
    <m/>
    <m/>
    <m/>
    <m/>
    <m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28"/>
    <m/>
    <m/>
    <m/>
    <m/>
    <m/>
    <m/>
    <m/>
    <s v="BSc"/>
    <m/>
    <m/>
    <m/>
    <m/>
    <m/>
    <m/>
    <m/>
    <m/>
    <m/>
    <m/>
    <n v="2113350"/>
    <n v="16"/>
    <m/>
    <m/>
    <m/>
    <n v="2113350"/>
    <n v="552"/>
    <n v="57"/>
    <n v="31"/>
    <n v="28"/>
    <n v="22"/>
    <n v="171"/>
    <n v="861"/>
  </r>
  <r>
    <x v="29"/>
    <m/>
    <m/>
    <m/>
    <m/>
    <s v="BSc, MSc"/>
    <s v="MRes"/>
    <m/>
    <m/>
    <m/>
    <m/>
    <m/>
    <m/>
    <m/>
    <m/>
    <m/>
    <m/>
    <m/>
    <m/>
    <m/>
    <m/>
    <m/>
    <m/>
    <m/>
    <n v="0"/>
    <m/>
    <m/>
    <m/>
    <m/>
    <m/>
    <m/>
    <n v="0"/>
  </r>
  <r>
    <x v="30"/>
    <m/>
    <m/>
    <m/>
    <m/>
    <m/>
    <s v="BSc"/>
    <m/>
    <m/>
    <m/>
    <m/>
    <m/>
    <m/>
    <m/>
    <m/>
    <m/>
    <m/>
    <s v="BSc"/>
    <m/>
    <n v="80798"/>
    <n v="1"/>
    <m/>
    <m/>
    <s v="*"/>
    <n v="80798"/>
    <m/>
    <m/>
    <m/>
    <m/>
    <m/>
    <m/>
    <n v="0"/>
  </r>
  <r>
    <x v="31"/>
    <m/>
    <m/>
    <m/>
    <m/>
    <m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32"/>
    <m/>
    <m/>
    <m/>
    <m/>
    <s v="MSc"/>
    <s v="BSc"/>
    <m/>
    <s v="BSc"/>
    <m/>
    <m/>
    <m/>
    <s v="MSc, PhD"/>
    <m/>
    <m/>
    <m/>
    <m/>
    <m/>
    <s v="MSc"/>
    <n v="523850"/>
    <n v="7"/>
    <m/>
    <m/>
    <m/>
    <n v="523850"/>
    <n v="1017"/>
    <n v="122"/>
    <n v="187"/>
    <n v="131"/>
    <n v="39"/>
    <n v="119"/>
    <n v="1615"/>
  </r>
  <r>
    <x v="33"/>
    <m/>
    <s v="BA, BSc"/>
    <m/>
    <m/>
    <m/>
    <s v="BSc"/>
    <m/>
    <m/>
    <m/>
    <m/>
    <m/>
    <m/>
    <m/>
    <m/>
    <m/>
    <m/>
    <m/>
    <s v="MSc"/>
    <m/>
    <m/>
    <m/>
    <m/>
    <m/>
    <n v="0"/>
    <m/>
    <m/>
    <m/>
    <m/>
    <m/>
    <m/>
    <n v="0"/>
  </r>
  <r>
    <x v="34"/>
    <s v="MSc"/>
    <m/>
    <m/>
    <m/>
    <m/>
    <m/>
    <m/>
    <m/>
    <m/>
    <m/>
    <m/>
    <m/>
    <m/>
    <m/>
    <m/>
    <m/>
    <m/>
    <m/>
    <m/>
    <m/>
    <m/>
    <m/>
    <m/>
    <n v="0"/>
    <m/>
    <m/>
    <m/>
    <m/>
    <m/>
    <m/>
    <n v="0"/>
  </r>
  <r>
    <x v="35"/>
    <m/>
    <m/>
    <m/>
    <m/>
    <m/>
    <m/>
    <m/>
    <m/>
    <m/>
    <m/>
    <s v="FdSc"/>
    <m/>
    <m/>
    <m/>
    <m/>
    <m/>
    <m/>
    <m/>
    <m/>
    <m/>
    <m/>
    <m/>
    <m/>
    <n v="0"/>
    <m/>
    <m/>
    <m/>
    <m/>
    <m/>
    <m/>
    <n v="0"/>
  </r>
  <r>
    <x v="36"/>
    <m/>
    <m/>
    <m/>
    <m/>
    <s v="MSc"/>
    <s v="BSc + YiI"/>
    <m/>
    <m/>
    <m/>
    <m/>
    <m/>
    <m/>
    <m/>
    <m/>
    <m/>
    <m/>
    <m/>
    <m/>
    <m/>
    <m/>
    <m/>
    <m/>
    <m/>
    <n v="0"/>
    <m/>
    <m/>
    <m/>
    <m/>
    <m/>
    <m/>
    <n v="0"/>
  </r>
  <r>
    <x v="37"/>
    <s v="MSc"/>
    <m/>
    <m/>
    <m/>
    <s v="MSc"/>
    <s v="BSc + YiI, MSc, PhD"/>
    <m/>
    <m/>
    <m/>
    <m/>
    <m/>
    <m/>
    <m/>
    <m/>
    <m/>
    <m/>
    <m/>
    <m/>
    <m/>
    <m/>
    <m/>
    <m/>
    <m/>
    <n v="0"/>
    <m/>
    <m/>
    <m/>
    <m/>
    <m/>
    <m/>
    <n v="0"/>
  </r>
  <r>
    <x v="38"/>
    <s v="MRes"/>
    <m/>
    <m/>
    <m/>
    <s v="MEnv"/>
    <s v="MEnv"/>
    <m/>
    <m/>
    <m/>
    <m/>
    <m/>
    <m/>
    <m/>
    <m/>
    <m/>
    <m/>
    <m/>
    <s v="MSc"/>
    <n v="826516"/>
    <n v="6"/>
    <m/>
    <m/>
    <m/>
    <n v="826516"/>
    <m/>
    <m/>
    <m/>
    <m/>
    <m/>
    <m/>
    <n v="0"/>
  </r>
  <r>
    <x v="39"/>
    <m/>
    <m/>
    <m/>
    <s v="BSc, MGeol"/>
    <m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40"/>
    <s v="BSc"/>
    <m/>
    <m/>
    <m/>
    <m/>
    <m/>
    <m/>
    <m/>
    <m/>
    <m/>
    <m/>
    <m/>
    <m/>
    <m/>
    <m/>
    <m/>
    <m/>
    <m/>
    <m/>
    <m/>
    <m/>
    <m/>
    <m/>
    <n v="0"/>
    <m/>
    <m/>
    <m/>
    <m/>
    <m/>
    <m/>
    <n v="0"/>
  </r>
  <r>
    <x v="41"/>
    <m/>
    <m/>
    <m/>
    <s v="BSc"/>
    <s v="MSc"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42"/>
    <m/>
    <m/>
    <m/>
    <s v="BSc"/>
    <m/>
    <s v="BSc, MSc"/>
    <s v="BSc"/>
    <s v="BSc, MMarBiol"/>
    <s v="BSc"/>
    <m/>
    <m/>
    <m/>
    <m/>
    <m/>
    <m/>
    <m/>
    <s v="BSc, MOSci"/>
    <m/>
    <n v="1993996"/>
    <n v="11"/>
    <m/>
    <m/>
    <m/>
    <n v="1993996"/>
    <n v="2411"/>
    <n v="128"/>
    <n v="342"/>
    <n v="102"/>
    <n v="53"/>
    <n v="743"/>
    <n v="3779"/>
  </r>
  <r>
    <x v="43"/>
    <s v="MSc"/>
    <m/>
    <m/>
    <m/>
    <s v="MSc"/>
    <s v="BSc + YiI"/>
    <m/>
    <m/>
    <m/>
    <m/>
    <m/>
    <m/>
    <m/>
    <m/>
    <m/>
    <m/>
    <m/>
    <m/>
    <n v="123328"/>
    <n v="2"/>
    <m/>
    <m/>
    <m/>
    <n v="123328"/>
    <m/>
    <m/>
    <m/>
    <m/>
    <m/>
    <m/>
    <n v="0"/>
  </r>
  <r>
    <x v="44"/>
    <m/>
    <m/>
    <m/>
    <m/>
    <s v="BSc + YiI, MSc"/>
    <s v="BSc, MEnv + YiI, MSc, MPhil"/>
    <m/>
    <m/>
    <m/>
    <m/>
    <m/>
    <m/>
    <m/>
    <m/>
    <m/>
    <m/>
    <m/>
    <m/>
    <n v="267923"/>
    <n v="1"/>
    <m/>
    <m/>
    <m/>
    <n v="267923"/>
    <m/>
    <m/>
    <m/>
    <m/>
    <m/>
    <m/>
    <n v="0"/>
  </r>
  <r>
    <x v="45"/>
    <s v="MSc, MRes"/>
    <m/>
    <m/>
    <m/>
    <m/>
    <s v="BSc + YiI, MEnvS, PhD"/>
    <m/>
    <s v="BSc"/>
    <m/>
    <s v="BSc"/>
    <m/>
    <s v="PgDip, MSc, PhD"/>
    <s v="MRes"/>
    <m/>
    <m/>
    <m/>
    <s v="PhD"/>
    <s v="MRes"/>
    <n v="2749993"/>
    <n v="20"/>
    <m/>
    <m/>
    <m/>
    <n v="2749993"/>
    <n v="791"/>
    <n v="68"/>
    <n v="82"/>
    <n v="32"/>
    <n v="12"/>
    <n v="270"/>
    <n v="1255"/>
  </r>
  <r>
    <x v="46"/>
    <m/>
    <m/>
    <m/>
    <m/>
    <m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47"/>
    <m/>
    <m/>
    <m/>
    <m/>
    <s v="MSc"/>
    <s v="BSc"/>
    <m/>
    <m/>
    <m/>
    <m/>
    <m/>
    <m/>
    <m/>
    <m/>
    <m/>
    <m/>
    <m/>
    <m/>
    <m/>
    <m/>
    <n v="88844"/>
    <n v="1"/>
    <m/>
    <n v="88844"/>
    <m/>
    <m/>
    <m/>
    <m/>
    <m/>
    <m/>
    <n v="0"/>
  </r>
  <r>
    <x v="48"/>
    <s v="BSc, MRes"/>
    <m/>
    <m/>
    <m/>
    <m/>
    <s v="BSc"/>
    <m/>
    <m/>
    <m/>
    <m/>
    <m/>
    <m/>
    <m/>
    <m/>
    <m/>
    <m/>
    <m/>
    <m/>
    <n v="70239"/>
    <n v="1"/>
    <m/>
    <m/>
    <m/>
    <n v="70239"/>
    <m/>
    <m/>
    <m/>
    <m/>
    <m/>
    <m/>
    <n v="0"/>
  </r>
  <r>
    <x v="49"/>
    <m/>
    <m/>
    <m/>
    <m/>
    <s v="MSc"/>
    <s v="BSc, MRes, MPhil, PhD"/>
    <m/>
    <m/>
    <m/>
    <m/>
    <m/>
    <m/>
    <m/>
    <m/>
    <m/>
    <m/>
    <m/>
    <m/>
    <m/>
    <m/>
    <m/>
    <m/>
    <m/>
    <n v="0"/>
    <m/>
    <m/>
    <m/>
    <m/>
    <m/>
    <m/>
    <n v="0"/>
  </r>
  <r>
    <x v="50"/>
    <m/>
    <m/>
    <m/>
    <m/>
    <s v="PgCert, PgDip, MSc"/>
    <s v="CertHE, DipHE, BSc, MEnv"/>
    <m/>
    <m/>
    <m/>
    <m/>
    <m/>
    <m/>
    <m/>
    <m/>
    <m/>
    <m/>
    <m/>
    <m/>
    <m/>
    <m/>
    <m/>
    <m/>
    <m/>
    <n v="0"/>
    <m/>
    <m/>
    <m/>
    <m/>
    <m/>
    <m/>
    <n v="0"/>
  </r>
  <r>
    <x v="51"/>
    <m/>
    <m/>
    <m/>
    <m/>
    <s v="MSc"/>
    <s v="PhD(NERC)"/>
    <m/>
    <m/>
    <m/>
    <m/>
    <m/>
    <m/>
    <m/>
    <m/>
    <m/>
    <m/>
    <m/>
    <m/>
    <n v="2358664"/>
    <n v="14"/>
    <m/>
    <m/>
    <m/>
    <n v="2358664"/>
    <m/>
    <m/>
    <m/>
    <m/>
    <m/>
    <m/>
    <n v="0"/>
  </r>
  <r>
    <x v="52"/>
    <m/>
    <m/>
    <s v="MSc"/>
    <s v="BSc, MSc"/>
    <s v="BSc, MSc"/>
    <s v="BSc"/>
    <s v="BSc"/>
    <s v="BSc, MRes"/>
    <s v="BSc, MRes"/>
    <s v="BSc"/>
    <s v="BSc, MSc"/>
    <s v="MSc"/>
    <m/>
    <m/>
    <m/>
    <m/>
    <s v="BSc + YiI"/>
    <s v="MSc"/>
    <n v="4956581"/>
    <n v="21"/>
    <n v="89772"/>
    <n v="2"/>
    <s v="*"/>
    <n v="5046353"/>
    <n v="4515"/>
    <n v="421"/>
    <n v="651"/>
    <n v="290"/>
    <n v="91"/>
    <n v="210"/>
    <n v="6178"/>
  </r>
  <r>
    <x v="53"/>
    <m/>
    <m/>
    <m/>
    <s v="MSc"/>
    <s v="BSc"/>
    <s v="BSc"/>
    <m/>
    <s v="BSc"/>
    <s v="MSc"/>
    <m/>
    <m/>
    <s v="BSc"/>
    <m/>
    <m/>
    <m/>
    <m/>
    <s v="BSc"/>
    <m/>
    <n v="618183"/>
    <n v="3"/>
    <m/>
    <m/>
    <m/>
    <n v="618183"/>
    <n v="706"/>
    <n v="47"/>
    <n v="21"/>
    <n v="37"/>
    <n v="21"/>
    <n v="35"/>
    <n v="867"/>
  </r>
  <r>
    <x v="54"/>
    <s v="MSc"/>
    <m/>
    <m/>
    <m/>
    <m/>
    <s v="BSc, MSc"/>
    <m/>
    <m/>
    <m/>
    <m/>
    <m/>
    <m/>
    <m/>
    <m/>
    <m/>
    <m/>
    <m/>
    <m/>
    <n v="1147992"/>
    <n v="4"/>
    <m/>
    <m/>
    <m/>
    <n v="1147992"/>
    <n v="1655"/>
    <n v="141"/>
    <n v="243"/>
    <n v="88"/>
    <n v="45"/>
    <n v="307"/>
    <n v="2479"/>
  </r>
  <r>
    <x v="55"/>
    <m/>
    <m/>
    <m/>
    <m/>
    <s v="BSc"/>
    <m/>
    <m/>
    <s v="BSc, MSc"/>
    <m/>
    <m/>
    <m/>
    <m/>
    <m/>
    <m/>
    <m/>
    <m/>
    <m/>
    <m/>
    <n v="1191020"/>
    <n v="7"/>
    <n v="369600"/>
    <n v="2"/>
    <m/>
    <n v="1560620"/>
    <m/>
    <m/>
    <m/>
    <m/>
    <m/>
    <m/>
    <n v="0"/>
  </r>
  <r>
    <x v="56"/>
    <m/>
    <m/>
    <m/>
    <m/>
    <s v="BSc + YiI, MSc"/>
    <s v="BSc + YiI"/>
    <m/>
    <m/>
    <m/>
    <m/>
    <m/>
    <m/>
    <m/>
    <m/>
    <m/>
    <m/>
    <m/>
    <m/>
    <n v="872071"/>
    <n v="4"/>
    <m/>
    <m/>
    <m/>
    <n v="872071"/>
    <m/>
    <m/>
    <m/>
    <m/>
    <m/>
    <m/>
    <n v="0"/>
  </r>
  <r>
    <x v="57"/>
    <m/>
    <m/>
    <m/>
    <s v="BSc + YiI"/>
    <m/>
    <m/>
    <m/>
    <m/>
    <m/>
    <m/>
    <m/>
    <m/>
    <m/>
    <m/>
    <m/>
    <m/>
    <m/>
    <m/>
    <n v="95169"/>
    <n v="2"/>
    <m/>
    <m/>
    <m/>
    <n v="95169"/>
    <m/>
    <m/>
    <m/>
    <m/>
    <m/>
    <m/>
    <n v="0"/>
  </r>
  <r>
    <x v="58"/>
    <s v="BSc"/>
    <m/>
    <m/>
    <m/>
    <m/>
    <m/>
    <m/>
    <s v="BSc, MSc, MMarBiol"/>
    <m/>
    <s v="MSc"/>
    <m/>
    <m/>
    <s v="MSc"/>
    <m/>
    <m/>
    <m/>
    <m/>
    <m/>
    <n v="8113549"/>
    <n v="27"/>
    <m/>
    <m/>
    <s v="*"/>
    <n v="8113549"/>
    <n v="3988"/>
    <n v="570"/>
    <n v="709"/>
    <n v="164"/>
    <n v="28"/>
    <n v="166"/>
    <n v="5625"/>
  </r>
  <r>
    <x v="59"/>
    <m/>
    <m/>
    <m/>
    <m/>
    <s v="BSc, MSc"/>
    <m/>
    <m/>
    <s v="BSc"/>
    <m/>
    <s v="BSc"/>
    <m/>
    <m/>
    <m/>
    <m/>
    <m/>
    <m/>
    <m/>
    <m/>
    <n v="89117"/>
    <n v="1"/>
    <m/>
    <m/>
    <m/>
    <n v="89117"/>
    <n v="87"/>
    <n v="29"/>
    <n v="5"/>
    <n v="14"/>
    <n v="2"/>
    <n v="16"/>
    <n v="153"/>
  </r>
  <r>
    <x v="60"/>
    <m/>
    <m/>
    <m/>
    <m/>
    <s v="MSc"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61"/>
    <s v="MRes"/>
    <m/>
    <m/>
    <m/>
    <m/>
    <s v="BSc + YiI, MEnv"/>
    <m/>
    <m/>
    <m/>
    <m/>
    <m/>
    <m/>
    <m/>
    <m/>
    <m/>
    <m/>
    <m/>
    <m/>
    <n v="2403809"/>
    <n v="9"/>
    <m/>
    <m/>
    <m/>
    <n v="2403809"/>
    <m/>
    <m/>
    <m/>
    <m/>
    <m/>
    <m/>
    <n v="0"/>
  </r>
  <r>
    <x v="62"/>
    <m/>
    <m/>
    <m/>
    <m/>
    <m/>
    <s v="BSc + YiI"/>
    <m/>
    <m/>
    <m/>
    <m/>
    <m/>
    <m/>
    <m/>
    <m/>
    <m/>
    <m/>
    <m/>
    <m/>
    <m/>
    <m/>
    <m/>
    <m/>
    <m/>
    <n v="0"/>
    <m/>
    <m/>
    <m/>
    <m/>
    <m/>
    <m/>
    <n v="0"/>
  </r>
  <r>
    <x v="63"/>
    <m/>
    <m/>
    <s v="MSc"/>
    <s v="BSc, MSc"/>
    <m/>
    <s v="BSc, MEnv"/>
    <m/>
    <s v="BSc, MSc"/>
    <s v="BSc, MSc"/>
    <m/>
    <m/>
    <s v="MSc"/>
    <m/>
    <m/>
    <m/>
    <m/>
    <s v="BSc, MSc"/>
    <s v="MSc"/>
    <n v="26383970"/>
    <n v="54"/>
    <n v="129181"/>
    <n v="1"/>
    <m/>
    <n v="26513151"/>
    <n v="2436"/>
    <n v="130"/>
    <n v="177"/>
    <n v="44"/>
    <n v="61"/>
    <n v="188"/>
    <n v="3036"/>
  </r>
  <r>
    <x v="64"/>
    <m/>
    <m/>
    <m/>
    <m/>
    <m/>
    <m/>
    <m/>
    <m/>
    <m/>
    <m/>
    <s v="FdSc"/>
    <m/>
    <m/>
    <m/>
    <m/>
    <m/>
    <m/>
    <m/>
    <m/>
    <m/>
    <m/>
    <m/>
    <m/>
    <n v="0"/>
    <m/>
    <m/>
    <m/>
    <m/>
    <m/>
    <m/>
    <n v="0"/>
  </r>
  <r>
    <x v="65"/>
    <m/>
    <s v="MSc"/>
    <m/>
    <m/>
    <m/>
    <m/>
    <s v="MSc"/>
    <m/>
    <m/>
    <m/>
    <m/>
    <m/>
    <m/>
    <m/>
    <m/>
    <m/>
    <m/>
    <m/>
    <n v="540076"/>
    <n v="3"/>
    <m/>
    <m/>
    <m/>
    <n v="540076"/>
    <n v="569"/>
    <n v="19"/>
    <n v="16"/>
    <n v="0"/>
    <n v="360"/>
    <n v="376"/>
    <n v="1340"/>
  </r>
  <r>
    <x v="66"/>
    <s v="MSc"/>
    <m/>
    <m/>
    <m/>
    <s v="HNC, HND, BSc"/>
    <m/>
    <m/>
    <m/>
    <m/>
    <m/>
    <m/>
    <m/>
    <m/>
    <m/>
    <m/>
    <m/>
    <m/>
    <m/>
    <m/>
    <m/>
    <m/>
    <m/>
    <m/>
    <n v="0"/>
    <m/>
    <m/>
    <m/>
    <m/>
    <m/>
    <m/>
    <n v="0"/>
  </r>
  <r>
    <x v="67"/>
    <m/>
    <m/>
    <m/>
    <m/>
    <s v="MSc"/>
    <s v="BSc"/>
    <m/>
    <s v="BSc"/>
    <m/>
    <m/>
    <m/>
    <m/>
    <m/>
    <m/>
    <m/>
    <m/>
    <m/>
    <m/>
    <m/>
    <m/>
    <m/>
    <m/>
    <m/>
    <n v="0"/>
    <m/>
    <m/>
    <m/>
    <m/>
    <m/>
    <m/>
    <n v="0"/>
  </r>
  <r>
    <x v="68"/>
    <m/>
    <m/>
    <m/>
    <m/>
    <m/>
    <m/>
    <m/>
    <m/>
    <m/>
    <m/>
    <m/>
    <m/>
    <m/>
    <m/>
    <m/>
    <m/>
    <m/>
    <s v="FdSc"/>
    <m/>
    <m/>
    <m/>
    <m/>
    <m/>
    <n v="0"/>
    <m/>
    <m/>
    <m/>
    <m/>
    <m/>
    <m/>
    <n v="0"/>
  </r>
  <r>
    <x v="69"/>
    <s v="MSc"/>
    <m/>
    <m/>
    <s v="BSc + YiI"/>
    <m/>
    <s v="BSc"/>
    <m/>
    <s v="BSc + YiI"/>
    <m/>
    <m/>
    <m/>
    <m/>
    <m/>
    <m/>
    <m/>
    <m/>
    <m/>
    <m/>
    <n v="2284641"/>
    <n v="19"/>
    <m/>
    <m/>
    <m/>
    <n v="2284641"/>
    <n v="1540"/>
    <n v="180"/>
    <n v="322"/>
    <n v="46"/>
    <n v="25"/>
    <n v="159"/>
    <n v="2272"/>
  </r>
  <r>
    <x v="70"/>
    <m/>
    <m/>
    <m/>
    <m/>
    <s v="MSc"/>
    <s v="BSc"/>
    <m/>
    <m/>
    <m/>
    <m/>
    <m/>
    <m/>
    <m/>
    <m/>
    <m/>
    <m/>
    <m/>
    <m/>
    <m/>
    <m/>
    <m/>
    <m/>
    <m/>
    <n v="0"/>
    <m/>
    <m/>
    <m/>
    <m/>
    <m/>
    <m/>
    <n v="0"/>
  </r>
  <r>
    <x v="71"/>
    <m/>
    <m/>
    <m/>
    <s v="BSc, MSc"/>
    <m/>
    <m/>
    <m/>
    <m/>
    <m/>
    <m/>
    <m/>
    <m/>
    <m/>
    <m/>
    <m/>
    <m/>
    <m/>
    <m/>
    <n v="1251235"/>
    <n v="7"/>
    <m/>
    <m/>
    <m/>
    <n v="1251235"/>
    <m/>
    <m/>
    <m/>
    <m/>
    <m/>
    <m/>
    <n v="0"/>
  </r>
  <r>
    <x v="72"/>
    <m/>
    <m/>
    <m/>
    <s v="BSc"/>
    <s v="MSc"/>
    <m/>
    <m/>
    <m/>
    <m/>
    <m/>
    <m/>
    <s v="BSc + YiI"/>
    <m/>
    <m/>
    <m/>
    <m/>
    <m/>
    <m/>
    <m/>
    <m/>
    <m/>
    <m/>
    <m/>
    <n v="0"/>
    <m/>
    <m/>
    <m/>
    <m/>
    <m/>
    <m/>
    <n v="0"/>
  </r>
  <r>
    <x v="73"/>
    <m/>
    <m/>
    <m/>
    <m/>
    <s v="MSc"/>
    <m/>
    <m/>
    <m/>
    <m/>
    <m/>
    <m/>
    <m/>
    <m/>
    <m/>
    <m/>
    <m/>
    <m/>
    <m/>
    <m/>
    <m/>
    <m/>
    <m/>
    <m/>
    <n v="0"/>
    <m/>
    <m/>
    <m/>
    <m/>
    <m/>
    <m/>
    <n v="0"/>
  </r>
  <r>
    <x v="74"/>
    <m/>
    <m/>
    <m/>
    <m/>
    <m/>
    <s v="MPhil"/>
    <m/>
    <m/>
    <m/>
    <m/>
    <m/>
    <m/>
    <m/>
    <m/>
    <m/>
    <m/>
    <m/>
    <m/>
    <m/>
    <m/>
    <m/>
    <m/>
    <m/>
    <n v="0"/>
    <m/>
    <m/>
    <m/>
    <m/>
    <m/>
    <m/>
    <n v="0"/>
  </r>
  <r>
    <x v="75"/>
    <m/>
    <m/>
    <m/>
    <s v="BSc"/>
    <m/>
    <m/>
    <m/>
    <m/>
    <m/>
    <m/>
    <m/>
    <m/>
    <m/>
    <m/>
    <m/>
    <m/>
    <m/>
    <m/>
    <m/>
    <m/>
    <m/>
    <m/>
    <m/>
    <n v="0"/>
    <m/>
    <m/>
    <m/>
    <m/>
    <m/>
    <m/>
    <n v="0"/>
  </r>
  <r>
    <x v="76"/>
    <s v="BSc, MBiol"/>
    <m/>
    <m/>
    <s v="BSc, MEnv + YiI"/>
    <s v="MSc"/>
    <s v="BSc + YiI, MEnv + YiI, PhD"/>
    <m/>
    <m/>
    <m/>
    <m/>
    <m/>
    <m/>
    <m/>
    <m/>
    <m/>
    <m/>
    <m/>
    <m/>
    <n v="1155252"/>
    <n v="9"/>
    <m/>
    <m/>
    <m/>
    <n v="1155252"/>
    <n v="696"/>
    <n v="99"/>
    <n v="51"/>
    <n v="56"/>
    <n v="8"/>
    <n v="9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CF6079-F59F-49E6-A17B-6E43469A5007}" name="PivotTable1" cacheId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outline="1" outlineData="1" multipleFieldFilters="0" rowHeaderCaption="Institution">
  <location ref="B3:F19" firstHeaderRow="0" firstDataRow="1" firstDataCol="1"/>
  <pivotFields count="32">
    <pivotField axis="axisRow" showAll="0" sortType="ascending">
      <items count="78">
        <item h="1" x="1"/>
        <item h="1" x="2"/>
        <item x="3"/>
        <item h="1" x="4"/>
        <item h="1" x="6"/>
        <item h="1" x="5"/>
        <item h="1" x="9"/>
        <item h="1" x="10"/>
        <item h="1" x="13"/>
        <item h="1" x="14"/>
        <item x="15"/>
        <item h="1" x="17"/>
        <item h="1" x="22"/>
        <item x="28"/>
        <item h="1" x="33"/>
        <item h="1" x="35"/>
        <item h="1" x="36"/>
        <item h="1" x="37"/>
        <item h="1" x="41"/>
        <item h="1" x="43"/>
        <item x="45"/>
        <item h="1" x="47"/>
        <item h="1" x="48"/>
        <item h="1" x="54"/>
        <item h="1" x="55"/>
        <item h="1" x="57"/>
        <item h="1" x="66"/>
        <item h="1" x="60"/>
        <item x="69"/>
        <item h="1" x="70"/>
        <item h="1" x="50"/>
        <item h="1" x="72"/>
        <item h="1" x="64"/>
        <item h="1" x="71"/>
        <item x="0"/>
        <item h="1" x="7"/>
        <item h="1" x="8"/>
        <item h="1" x="11"/>
        <item h="1" x="12"/>
        <item h="1" x="16"/>
        <item h="1" x="18"/>
        <item h="1" x="19"/>
        <item x="20"/>
        <item x="21"/>
        <item h="1" x="23"/>
        <item x="24"/>
        <item h="1" x="25"/>
        <item h="1" x="26"/>
        <item h="1" x="27"/>
        <item h="1" x="29"/>
        <item h="1" x="30"/>
        <item h="1" x="31"/>
        <item x="32"/>
        <item h="1" x="34"/>
        <item h="1" x="38"/>
        <item h="1" x="39"/>
        <item h="1" x="40"/>
        <item x="42"/>
        <item h="1" x="44"/>
        <item h="1" x="46"/>
        <item h="1" x="49"/>
        <item h="1" x="51"/>
        <item x="52"/>
        <item x="53"/>
        <item h="1" x="56"/>
        <item h="1" x="59"/>
        <item h="1" x="61"/>
        <item h="1" x="62"/>
        <item x="63"/>
        <item x="58"/>
        <item h="1" x="67"/>
        <item x="65"/>
        <item h="1" x="68"/>
        <item h="1" x="73"/>
        <item h="1" x="74"/>
        <item h="1" x="76"/>
        <item h="1" x="7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dataField="1" showAll="0"/>
    <pivotField dataField="1" numFmtId="164"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6">
    <i>
      <x v="2"/>
    </i>
    <i>
      <x v="10"/>
    </i>
    <i>
      <x v="13"/>
    </i>
    <i>
      <x v="20"/>
    </i>
    <i>
      <x v="28"/>
    </i>
    <i>
      <x v="34"/>
    </i>
    <i>
      <x v="42"/>
    </i>
    <i>
      <x v="43"/>
    </i>
    <i>
      <x v="45"/>
    </i>
    <i>
      <x v="52"/>
    </i>
    <i>
      <x v="57"/>
    </i>
    <i>
      <x v="62"/>
    </i>
    <i>
      <x v="63"/>
    </i>
    <i>
      <x v="68"/>
    </i>
    <i>
      <x v="69"/>
    </i>
    <i>
      <x v="71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Sum of Grants" fld="24" baseField="0" baseItem="0" numFmtId="164"/>
    <dataField name="Sum of Web of Science Total" fld="31" baseField="0" baseItem="0"/>
    <dataField name="OWF/MRE impact Grants" fld="23" subtotal="count" baseField="0" baseItem="68"/>
    <dataField name="Renewable Energy Grants" fld="18" subtotal="count" baseField="0" baseItem="68"/>
  </dataFields>
  <formats count="45">
    <format dxfId="4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3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41">
      <pivotArea field="0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39">
      <pivotArea dataOnly="0" labelOnly="1" fieldPosition="0">
        <references count="1">
          <reference field="0" count="50">
            <x v="0"/>
            <x v="2"/>
            <x v="3"/>
            <x v="4"/>
            <x v="6"/>
            <x v="7"/>
            <x v="10"/>
            <x v="12"/>
            <x v="13"/>
            <x v="19"/>
            <x v="20"/>
            <x v="21"/>
            <x v="22"/>
            <x v="23"/>
            <x v="24"/>
            <x v="25"/>
            <x v="26"/>
            <x v="28"/>
            <x v="30"/>
            <x v="32"/>
            <x v="33"/>
            <x v="34"/>
            <x v="35"/>
            <x v="36"/>
            <x v="38"/>
            <x v="39"/>
            <x v="40"/>
            <x v="41"/>
            <x v="42"/>
            <x v="43"/>
            <x v="44"/>
            <x v="45"/>
            <x v="46"/>
            <x v="50"/>
            <x v="52"/>
            <x v="54"/>
            <x v="56"/>
            <x v="57"/>
            <x v="58"/>
            <x v="60"/>
            <x v="61"/>
            <x v="62"/>
            <x v="63"/>
            <x v="64"/>
            <x v="65"/>
            <x v="66"/>
            <x v="68"/>
            <x v="69"/>
            <x v="73"/>
            <x v="75"/>
          </reference>
        </references>
      </pivotArea>
    </format>
    <format dxfId="38">
      <pivotArea dataOnly="0" labelOnly="1" fieldPosition="0">
        <references count="1">
          <reference field="0" count="26">
            <x v="1"/>
            <x v="5"/>
            <x v="8"/>
            <x v="9"/>
            <x v="11"/>
            <x v="14"/>
            <x v="15"/>
            <x v="16"/>
            <x v="17"/>
            <x v="18"/>
            <x v="27"/>
            <x v="29"/>
            <x v="31"/>
            <x v="37"/>
            <x v="47"/>
            <x v="48"/>
            <x v="49"/>
            <x v="51"/>
            <x v="53"/>
            <x v="55"/>
            <x v="59"/>
            <x v="67"/>
            <x v="70"/>
            <x v="72"/>
            <x v="74"/>
            <x v="76"/>
          </reference>
        </references>
      </pivotArea>
    </format>
    <format dxfId="37">
      <pivotArea field="0" type="button" dataOnly="0" labelOnly="1" outline="0" axis="axisRow" fieldPosition="0"/>
    </format>
    <format dxfId="36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50">
            <x v="0"/>
            <x v="2"/>
            <x v="3"/>
            <x v="4"/>
            <x v="6"/>
            <x v="7"/>
            <x v="10"/>
            <x v="12"/>
            <x v="13"/>
            <x v="19"/>
            <x v="20"/>
            <x v="21"/>
            <x v="22"/>
            <x v="23"/>
            <x v="24"/>
            <x v="25"/>
            <x v="26"/>
            <x v="28"/>
            <x v="30"/>
            <x v="32"/>
            <x v="33"/>
            <x v="34"/>
            <x v="35"/>
            <x v="36"/>
            <x v="38"/>
            <x v="39"/>
            <x v="40"/>
            <x v="41"/>
            <x v="42"/>
            <x v="43"/>
            <x v="44"/>
            <x v="45"/>
            <x v="46"/>
            <x v="50"/>
            <x v="52"/>
            <x v="54"/>
            <x v="56"/>
            <x v="57"/>
            <x v="58"/>
            <x v="60"/>
            <x v="61"/>
            <x v="62"/>
            <x v="63"/>
            <x v="64"/>
            <x v="65"/>
            <x v="66"/>
            <x v="68"/>
            <x v="69"/>
            <x v="73"/>
            <x v="75"/>
          </reference>
        </references>
      </pivotArea>
    </format>
    <format dxfId="31">
      <pivotArea dataOnly="0" labelOnly="1" fieldPosition="0">
        <references count="1">
          <reference field="0" count="26">
            <x v="1"/>
            <x v="5"/>
            <x v="8"/>
            <x v="9"/>
            <x v="11"/>
            <x v="14"/>
            <x v="15"/>
            <x v="16"/>
            <x v="17"/>
            <x v="18"/>
            <x v="27"/>
            <x v="29"/>
            <x v="31"/>
            <x v="37"/>
            <x v="47"/>
            <x v="48"/>
            <x v="49"/>
            <x v="51"/>
            <x v="53"/>
            <x v="55"/>
            <x v="59"/>
            <x v="67"/>
            <x v="70"/>
            <x v="72"/>
            <x v="74"/>
            <x v="76"/>
          </reference>
        </references>
      </pivotArea>
    </format>
    <format dxfId="30">
      <pivotArea dataOnly="0" labelOnly="1" outline="0" fieldPosition="0">
        <references count="1">
          <reference field="4294967294" count="3">
            <x v="0"/>
            <x v="2"/>
            <x v="3"/>
          </reference>
        </references>
      </pivotArea>
    </format>
    <format dxfId="29">
      <pivotArea dataOnly="0" labelOnly="1" fieldPosition="0">
        <references count="1">
          <reference field="0" count="1">
            <x v="71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7">
      <pivotArea outline="0" collapsedLevelsAreSubtotals="1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field="0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1">
            <x v="10"/>
          </reference>
        </references>
      </pivotArea>
    </format>
    <format dxfId="15">
      <pivotArea dataOnly="0" labelOnly="1" fieldPosition="0">
        <references count="1">
          <reference field="0" count="1">
            <x v="10"/>
          </reference>
        </references>
      </pivotArea>
    </format>
    <format dxfId="14">
      <pivotArea collapsedLevelsAreSubtotals="1" fieldPosition="0">
        <references count="1">
          <reference field="0" count="1">
            <x v="20"/>
          </reference>
        </references>
      </pivotArea>
    </format>
    <format dxfId="13">
      <pivotArea dataOnly="0" labelOnly="1" fieldPosition="0">
        <references count="1">
          <reference field="0" count="1">
            <x v="20"/>
          </reference>
        </references>
      </pivotArea>
    </format>
    <format dxfId="12">
      <pivotArea collapsedLevelsAreSubtotals="1" fieldPosition="0">
        <references count="1">
          <reference field="0" count="1">
            <x v="34"/>
          </reference>
        </references>
      </pivotArea>
    </format>
    <format dxfId="11">
      <pivotArea dataOnly="0" labelOnly="1" fieldPosition="0">
        <references count="1">
          <reference field="0" count="1">
            <x v="34"/>
          </reference>
        </references>
      </pivotArea>
    </format>
    <format dxfId="10">
      <pivotArea collapsedLevelsAreSubtotals="1" fieldPosition="0">
        <references count="1">
          <reference field="0" count="1">
            <x v="43"/>
          </reference>
        </references>
      </pivotArea>
    </format>
    <format dxfId="9">
      <pivotArea dataOnly="0" labelOnly="1" fieldPosition="0">
        <references count="1">
          <reference field="0" count="1">
            <x v="43"/>
          </reference>
        </references>
      </pivotArea>
    </format>
    <format dxfId="8">
      <pivotArea collapsedLevelsAreSubtotals="1" fieldPosition="0">
        <references count="1">
          <reference field="0" count="1">
            <x v="52"/>
          </reference>
        </references>
      </pivotArea>
    </format>
    <format dxfId="7">
      <pivotArea dataOnly="0" labelOnly="1" fieldPosition="0">
        <references count="1">
          <reference field="0" count="1">
            <x v="52"/>
          </reference>
        </references>
      </pivotArea>
    </format>
    <format dxfId="6">
      <pivotArea collapsedLevelsAreSubtotals="1" fieldPosition="0">
        <references count="1">
          <reference field="0" count="1">
            <x v="62"/>
          </reference>
        </references>
      </pivotArea>
    </format>
    <format dxfId="5">
      <pivotArea dataOnly="0" labelOnly="1" fieldPosition="0">
        <references count="1">
          <reference field="0" count="1">
            <x v="62"/>
          </reference>
        </references>
      </pivotArea>
    </format>
    <format dxfId="4">
      <pivotArea collapsedLevelsAreSubtotals="1" fieldPosition="0">
        <references count="1">
          <reference field="0" count="1">
            <x v="68"/>
          </reference>
        </references>
      </pivotArea>
    </format>
    <format dxfId="3">
      <pivotArea dataOnly="0" labelOnly="1" fieldPosition="0">
        <references count="1">
          <reference field="0" count="1">
            <x v="68"/>
          </reference>
        </references>
      </pivotArea>
    </format>
    <format dxfId="2">
      <pivotArea collapsedLevelsAreSubtotals="1" fieldPosition="0">
        <references count="1">
          <reference field="0" count="1">
            <x v="71"/>
          </reference>
        </references>
      </pivotArea>
    </format>
    <format dxfId="1">
      <pivotArea dataOnly="0" labelOnly="1" fieldPosition="0">
        <references count="1">
          <reference field="0" count="1">
            <x v="71"/>
          </reference>
        </references>
      </pivotArea>
    </format>
    <format dxfId="0">
      <pivotArea dataOnly="0" labelOnly="1" fieldPosition="0">
        <references count="1">
          <reference field="0" count="1">
            <x v="6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145ACA-335A-454B-90FC-854E86C27EB1}" name="Table1" displayName="Table1" ref="B10:AG87" totalsRowShown="0" headerRowDxfId="77">
  <autoFilter ref="B10:AG87" xr:uid="{B8145ACA-335A-454B-90FC-854E86C27EB1}"/>
  <tableColumns count="32">
    <tableColumn id="1" xr3:uid="{D9C466D3-4117-4B7E-857B-62EC0AE55083}" name="Institution" dataDxfId="76"/>
    <tableColumn id="2" xr3:uid="{0C1AA738-3735-427E-B112-4E50BB69640F}" name="Ecology /_x000a_Ecology and Conservation" dataDxfId="75"/>
    <tableColumn id="3" xr3:uid="{0B7BA89A-0975-4766-ABC0-8BD8B4849CAF}" name="Environment and Sustainability" dataDxfId="74"/>
    <tableColumn id="4" xr3:uid="{79909685-D885-4CBE-9387-7B3720069B21}" name="Environmental Consultancy /_x000a_Environmental Consent Management_x000a_Environmental Management" dataDxfId="73"/>
    <tableColumn id="5" xr3:uid="{E86A669C-7A78-4EF0-9807-78D0154E4614}" name="Environmental Geoscience" dataDxfId="72"/>
    <tableColumn id="6" xr3:uid="{B14B8EBF-A9FD-41BB-9192-9052F9DB840A}" name="Environmental Management" dataDxfId="71"/>
    <tableColumn id="7" xr3:uid="{FCB320A9-C9B8-48EE-A78A-2DD5110722F9}" name="Environmental Science" dataDxfId="70"/>
    <tableColumn id="14" xr3:uid="{807B4F0D-937B-48E4-8B7D-F029D3C25084}" name="Geological Oceanography /_x000a_Geography and Oceanography" dataDxfId="69"/>
    <tableColumn id="8" xr3:uid="{A145982F-6FCB-4999-9D3F-7A90AD53CB5C}" name="Marine Biology" dataDxfId="68"/>
    <tableColumn id="23" xr3:uid="{4FA22E73-D486-44AF-8114-B790F9C6D839}" name="Marine Biology and Oceanography /_x000a_Marine Biology with Oceanography" dataDxfId="67"/>
    <tableColumn id="24" xr3:uid="{6685254D-DB64-400C-B4D7-CA1C879E5D31}" name="Marine Biology and Zoology /_x000a_Zoology and Ornithology" dataDxfId="66"/>
    <tableColumn id="25" xr3:uid="{A8AC2107-504D-4E0E-9E14-0E1CC0BC1221}" name="Marine Conservation /_x000a_Marine Conservation and  Ecology /_x000a_Marine Ecology" dataDxfId="65"/>
    <tableColumn id="26" xr3:uid="{D85B0829-668B-4E3F-BD7A-97666C2F0169}" name="Marine Environmental Science /_x000a_Marine Environmental Studies" dataDxfId="64"/>
    <tableColumn id="30" xr3:uid="{D1EA5858-47A9-46C7-820D-B39581B7A5FA}" name="Marine Management /_x000a_Marine Systems and Policies" dataDxfId="63"/>
    <tableColumn id="9" xr3:uid="{DCEDACF0-4674-4856-97C6-6D5176CCD1DE}" name="Marine and Terrestrial Ecology /_x000a_Marine and Terrestrial Conservation" dataDxfId="62"/>
    <tableColumn id="27" xr3:uid="{B5DBE7CA-782A-4A70-9DE2-ED8478CCCBB1}" name="Marine Geography /_x000a_Marine Geoscience" dataDxfId="61"/>
    <tableColumn id="28" xr3:uid="{082A772F-090A-4691-AECA-359E2465F744}" name="Ocean and Geophysics" dataDxfId="60"/>
    <tableColumn id="17" xr3:uid="{12458413-4C10-4029-BD40-BCDB96F5B1AB}" name="Oceanography /_x000a_Oceanography and Marine Science /_x000a_Ocean and Marine Science /_x000a_Marine Science" dataDxfId="59"/>
    <tableColumn id="29" xr3:uid="{A2A8C4A8-CAB5-4C78-B269-FF6C81BF3C51}" name="Renewable Energy /_x000a_Sustainable Energy_x000a_(Engineering courses with potential skill pool to draw from for marine sciences)" dataDxfId="58"/>
    <tableColumn id="11" xr3:uid="{2AF8F44D-AB51-46E8-8F72-AA1F8E0A64BD}" name="NERC_x000a_Grants Awarded_x000a_(Total £)" dataDxfId="57"/>
    <tableColumn id="19" xr3:uid="{B1877A2A-E875-40B7-B980-288098B21C48}" name="NERC_x000a_No. of Grants" dataDxfId="56"/>
    <tableColumn id="12" xr3:uid="{07BAC7F2-BB84-4B2F-AC6A-7DA167F4BA81}" name="Innovate UK_x000a_Grants Awarded_x000a_(Total £)" dataDxfId="55"/>
    <tableColumn id="20" xr3:uid="{C527BF61-E788-41BC-840B-738511155730}" name="Innovate UK_x000a_No. of Grants" dataDxfId="54"/>
    <tableColumn id="10" xr3:uid="{658B5B03-4511-4B17-B57F-E558257EA40E}" name="Grants awarded for research specific to RE impacts" dataDxfId="53"/>
    <tableColumn id="15" xr3:uid="{EA455DCE-5C87-451E-9CDF-9554FFA0CF7B}" name="Sum of Grants" dataDxfId="52">
      <calculatedColumnFormula>Table1[[#This Row],[NERC
Grants Awarded
(Total £)]]+Table1[[#This Row],[Innovate UK
Grants Awarded
(Total £)]]</calculatedColumnFormula>
    </tableColumn>
    <tableColumn id="31" xr3:uid="{E6BA6546-DE3A-4344-B042-EB7AD04715F2}" name="Web of Science_x000a_Marine" dataDxfId="51"/>
    <tableColumn id="22" xr3:uid="{B17835F9-6403-4E08-81C3-EA1DBD9A52BE}" name="Web of Science_x000a_Marine Conservation" dataDxfId="50"/>
    <tableColumn id="21" xr3:uid="{12C3E87F-C6EA-48F7-A210-CBB6D65DA3D2}" name="Web of Science_x000a_Marine Ecology" dataDxfId="49"/>
    <tableColumn id="18" xr3:uid="{B46A026E-8018-4433-A6CD-6351DEDF2DB6}" name="Web of Science_x000a_Marine Policy" dataDxfId="48"/>
    <tableColumn id="16" xr3:uid="{2886D58D-F1EC-4746-A5DC-FF1DCD621068}" name="Web of Science_x000a_Offshore Wind" dataDxfId="47"/>
    <tableColumn id="13" xr3:uid="{045FF9FC-B729-4E61-BA07-CDAB91597032}" name="Web of Science_x000a_Renewable Energy" dataDxfId="46"/>
    <tableColumn id="32" xr3:uid="{DF49FEBA-FF90-4C0B-A3FB-816A9690907C}" name="Web of Science Total" dataDxfId="45">
      <calculatedColumnFormula>SUM(Table1[[#This Row],[Web of Science
Marine]:[Web of Science
Renewable Energy]])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ationalarchives.gov.uk/doc/open-government-licence/version/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59A5-D422-415C-98F1-9E3FEDD6BD03}">
  <dimension ref="A1:AG87"/>
  <sheetViews>
    <sheetView tabSelected="1" workbookViewId="0">
      <pane xSplit="2" ySplit="10" topLeftCell="C53" activePane="bottomRight" state="frozen"/>
      <selection pane="topRight" activeCell="C1" sqref="C1"/>
      <selection pane="bottomLeft" activeCell="A8" sqref="A8"/>
      <selection pane="bottomRight" activeCell="C58" sqref="C58"/>
    </sheetView>
  </sheetViews>
  <sheetFormatPr defaultRowHeight="15" x14ac:dyDescent="0.2"/>
  <cols>
    <col min="1" max="1" width="1.77734375" customWidth="1"/>
    <col min="2" max="2" width="31.5546875" bestFit="1" customWidth="1"/>
    <col min="3" max="20" width="25.77734375" customWidth="1"/>
    <col min="21" max="33" width="15.77734375" customWidth="1"/>
  </cols>
  <sheetData>
    <row r="1" spans="1:33" ht="15.75" x14ac:dyDescent="0.25">
      <c r="A1" s="8"/>
      <c r="B1" s="8"/>
      <c r="C1" s="90" t="s">
        <v>0</v>
      </c>
      <c r="D1" s="91"/>
      <c r="E1" s="91"/>
      <c r="F1" s="91"/>
      <c r="G1" s="91"/>
      <c r="H1" s="91"/>
      <c r="I1" s="92"/>
      <c r="J1" s="1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x14ac:dyDescent="0.2">
      <c r="A2" s="8"/>
      <c r="B2" s="89"/>
      <c r="C2" s="1" t="s">
        <v>1</v>
      </c>
      <c r="D2" s="2"/>
      <c r="E2" s="2" t="s">
        <v>2</v>
      </c>
      <c r="F2" s="2"/>
      <c r="G2" s="2" t="s">
        <v>3</v>
      </c>
      <c r="H2" s="2"/>
      <c r="I2" s="3" t="s">
        <v>4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">
      <c r="A3" s="8"/>
      <c r="B3" s="89"/>
      <c r="C3" s="7" t="s">
        <v>5</v>
      </c>
      <c r="D3" s="8"/>
      <c r="E3" s="8" t="s">
        <v>6</v>
      </c>
      <c r="F3" s="8"/>
      <c r="G3" s="8" t="s">
        <v>7</v>
      </c>
      <c r="H3" s="8"/>
      <c r="I3" s="10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2">
      <c r="A4" s="8"/>
      <c r="B4" s="89"/>
      <c r="C4" s="1" t="s">
        <v>8</v>
      </c>
      <c r="D4" s="2"/>
      <c r="E4" s="2" t="s">
        <v>9</v>
      </c>
      <c r="F4" s="2"/>
      <c r="G4" s="2" t="s">
        <v>10</v>
      </c>
      <c r="H4" s="2"/>
      <c r="I4" s="3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x14ac:dyDescent="0.2">
      <c r="A5" s="8"/>
      <c r="B5" s="89"/>
      <c r="C5" s="7" t="s">
        <v>11</v>
      </c>
      <c r="D5" s="8"/>
      <c r="E5" s="8" t="s">
        <v>12</v>
      </c>
      <c r="F5" s="8"/>
      <c r="G5" s="8" t="s">
        <v>13</v>
      </c>
      <c r="H5" s="8"/>
      <c r="I5" s="10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5.75" thickBot="1" x14ac:dyDescent="0.25">
      <c r="A6" s="8"/>
      <c r="B6" s="89"/>
      <c r="C6" s="4" t="s">
        <v>14</v>
      </c>
      <c r="D6" s="5"/>
      <c r="E6" s="5" t="s">
        <v>15</v>
      </c>
      <c r="F6" s="5"/>
      <c r="G6" s="5"/>
      <c r="H6" s="5"/>
      <c r="I6" s="6"/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8.1" customHeight="1" thickBot="1" x14ac:dyDescent="0.25">
      <c r="A7" s="8"/>
      <c r="B7" s="12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5.75" x14ac:dyDescent="0.25">
      <c r="A8" s="8"/>
      <c r="B8" s="87" t="s">
        <v>16</v>
      </c>
      <c r="C8" s="84" t="s">
        <v>17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  <c r="U8" s="84" t="s">
        <v>18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</row>
    <row r="9" spans="1:33" ht="15.75" x14ac:dyDescent="0.25">
      <c r="A9" s="8"/>
      <c r="B9" s="88"/>
      <c r="C9" s="93" t="s">
        <v>19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5"/>
      <c r="U9" s="82" t="s">
        <v>20</v>
      </c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1:33" ht="75" x14ac:dyDescent="0.2">
      <c r="A10" s="8"/>
      <c r="B10" s="33" t="s">
        <v>16</v>
      </c>
      <c r="C10" s="34" t="s">
        <v>21</v>
      </c>
      <c r="D10" s="35" t="s">
        <v>22</v>
      </c>
      <c r="E10" s="36" t="s">
        <v>23</v>
      </c>
      <c r="F10" s="36" t="s">
        <v>24</v>
      </c>
      <c r="G10" s="36" t="s">
        <v>25</v>
      </c>
      <c r="H10" s="36" t="s">
        <v>26</v>
      </c>
      <c r="I10" s="36" t="s">
        <v>27</v>
      </c>
      <c r="J10" s="36" t="s">
        <v>28</v>
      </c>
      <c r="K10" s="35" t="s">
        <v>29</v>
      </c>
      <c r="L10" s="36" t="s">
        <v>30</v>
      </c>
      <c r="M10" s="36" t="s">
        <v>31</v>
      </c>
      <c r="N10" s="36" t="s">
        <v>32</v>
      </c>
      <c r="O10" s="36" t="s">
        <v>33</v>
      </c>
      <c r="P10" s="36" t="s">
        <v>34</v>
      </c>
      <c r="Q10" s="35" t="s">
        <v>35</v>
      </c>
      <c r="R10" s="35" t="s">
        <v>36</v>
      </c>
      <c r="S10" s="35" t="s">
        <v>37</v>
      </c>
      <c r="T10" s="37" t="s">
        <v>38</v>
      </c>
      <c r="U10" s="35" t="s">
        <v>39</v>
      </c>
      <c r="V10" s="35" t="s">
        <v>40</v>
      </c>
      <c r="W10" s="35" t="s">
        <v>41</v>
      </c>
      <c r="X10" s="35" t="s">
        <v>42</v>
      </c>
      <c r="Y10" s="38" t="s">
        <v>43</v>
      </c>
      <c r="Z10" s="37" t="s">
        <v>44</v>
      </c>
      <c r="AA10" s="37" t="s">
        <v>45</v>
      </c>
      <c r="AB10" s="37" t="s">
        <v>46</v>
      </c>
      <c r="AC10" s="37" t="s">
        <v>47</v>
      </c>
      <c r="AD10" s="37" t="s">
        <v>48</v>
      </c>
      <c r="AE10" s="37" t="s">
        <v>49</v>
      </c>
      <c r="AF10" s="37" t="s">
        <v>50</v>
      </c>
      <c r="AG10" s="35" t="s">
        <v>51</v>
      </c>
    </row>
    <row r="11" spans="1:33" ht="15.75" x14ac:dyDescent="0.25">
      <c r="A11" s="8"/>
      <c r="B11" s="39" t="s">
        <v>52</v>
      </c>
      <c r="C11" s="23" t="s">
        <v>53</v>
      </c>
      <c r="D11" s="24"/>
      <c r="E11" s="17"/>
      <c r="F11" s="17"/>
      <c r="G11" s="17" t="s">
        <v>54</v>
      </c>
      <c r="H11" s="17" t="s">
        <v>55</v>
      </c>
      <c r="I11" s="17"/>
      <c r="J11" s="17" t="s">
        <v>53</v>
      </c>
      <c r="K11" s="17"/>
      <c r="L11" s="17" t="s">
        <v>53</v>
      </c>
      <c r="M11" s="17" t="s">
        <v>54</v>
      </c>
      <c r="N11" s="17"/>
      <c r="O11" s="17"/>
      <c r="P11" s="17"/>
      <c r="Q11" s="17"/>
      <c r="R11" s="17"/>
      <c r="S11" s="17" t="s">
        <v>56</v>
      </c>
      <c r="T11" s="25" t="s">
        <v>54</v>
      </c>
      <c r="U11" s="15">
        <v>4757915</v>
      </c>
      <c r="V11" s="17">
        <v>27</v>
      </c>
      <c r="W11" s="19"/>
      <c r="X11" s="21"/>
      <c r="Y11" s="13" t="s">
        <v>57</v>
      </c>
      <c r="Z11" s="28">
        <f>Table1[[#This Row],[NERC
Grants Awarded
(Total £)]]+Table1[[#This Row],[Innovate UK
Grants Awarded
(Total £)]]</f>
        <v>4757915</v>
      </c>
      <c r="AA11" s="30">
        <v>3043</v>
      </c>
      <c r="AB11" s="30">
        <v>303</v>
      </c>
      <c r="AC11" s="30">
        <v>490</v>
      </c>
      <c r="AD11" s="30">
        <v>155</v>
      </c>
      <c r="AE11" s="30">
        <v>69</v>
      </c>
      <c r="AF11" s="30">
        <v>190</v>
      </c>
      <c r="AG11" s="30">
        <f>SUM(Table1[[#This Row],[Web of Science
Marine]:[Web of Science
Renewable Energy]])</f>
        <v>4250</v>
      </c>
    </row>
    <row r="12" spans="1:33" ht="15.75" x14ac:dyDescent="0.25">
      <c r="A12" s="8"/>
      <c r="B12" s="39" t="s">
        <v>58</v>
      </c>
      <c r="C12" s="23"/>
      <c r="D12" s="17"/>
      <c r="E12" s="17"/>
      <c r="F12" s="17"/>
      <c r="G12" s="17"/>
      <c r="H12" s="17" t="s">
        <v>59</v>
      </c>
      <c r="I12" s="17"/>
      <c r="J12" s="17" t="s">
        <v>60</v>
      </c>
      <c r="K12" s="17"/>
      <c r="L12" s="17"/>
      <c r="M12" s="17"/>
      <c r="N12" s="17"/>
      <c r="O12" s="17"/>
      <c r="P12" s="17"/>
      <c r="Q12" s="17"/>
      <c r="R12" s="17"/>
      <c r="S12" s="17"/>
      <c r="T12" s="25"/>
      <c r="U12" s="15">
        <v>343028</v>
      </c>
      <c r="V12" s="17">
        <v>3</v>
      </c>
      <c r="W12" s="19"/>
      <c r="X12" s="21"/>
      <c r="Y12" s="13"/>
      <c r="Z12" s="28">
        <f>Table1[[#This Row],[NERC
Grants Awarded
(Total £)]]+Table1[[#This Row],[Innovate UK
Grants Awarded
(Total £)]]</f>
        <v>343028</v>
      </c>
      <c r="AA12" s="30">
        <v>673</v>
      </c>
      <c r="AB12" s="30">
        <v>70</v>
      </c>
      <c r="AC12" s="30">
        <v>86</v>
      </c>
      <c r="AD12" s="30">
        <v>27</v>
      </c>
      <c r="AE12" s="30">
        <v>2</v>
      </c>
      <c r="AF12" s="30">
        <v>61</v>
      </c>
      <c r="AG12" s="30">
        <f>SUM(Table1[[#This Row],[Web of Science
Marine]:[Web of Science
Renewable Energy]])</f>
        <v>919</v>
      </c>
    </row>
    <row r="13" spans="1:33" ht="15.75" x14ac:dyDescent="0.25">
      <c r="A13" s="8"/>
      <c r="B13" s="39" t="s">
        <v>61</v>
      </c>
      <c r="C13" s="23"/>
      <c r="D13" s="17"/>
      <c r="E13" s="17"/>
      <c r="F13" s="17"/>
      <c r="G13" s="17" t="s">
        <v>59</v>
      </c>
      <c r="H13" s="17"/>
      <c r="I13" s="17"/>
      <c r="J13" s="17"/>
      <c r="K13" s="17"/>
      <c r="L13" s="17"/>
      <c r="M13" s="17"/>
      <c r="N13" s="17"/>
      <c r="O13" s="17"/>
      <c r="P13" s="17" t="s">
        <v>53</v>
      </c>
      <c r="Q13" s="17"/>
      <c r="R13" s="17"/>
      <c r="S13" s="17"/>
      <c r="T13" s="25"/>
      <c r="U13" s="15"/>
      <c r="V13" s="17"/>
      <c r="W13" s="19"/>
      <c r="X13" s="21"/>
      <c r="Y13" s="13"/>
      <c r="Z13" s="28">
        <f>Table1[[#This Row],[NERC
Grants Awarded
(Total £)]]+Table1[[#This Row],[Innovate UK
Grants Awarded
(Total £)]]</f>
        <v>0</v>
      </c>
      <c r="AA13" s="30"/>
      <c r="AB13" s="30"/>
      <c r="AC13" s="30"/>
      <c r="AD13" s="30"/>
      <c r="AE13" s="30"/>
      <c r="AF13" s="30"/>
      <c r="AG13" s="30">
        <f>SUM(Table1[[#This Row],[Web of Science
Marine]:[Web of Science
Renewable Energy]])</f>
        <v>0</v>
      </c>
    </row>
    <row r="14" spans="1:33" ht="15.75" x14ac:dyDescent="0.25">
      <c r="A14" s="8"/>
      <c r="B14" s="39" t="s">
        <v>62</v>
      </c>
      <c r="C14" s="23"/>
      <c r="D14" s="17"/>
      <c r="E14" s="17"/>
      <c r="F14" s="17"/>
      <c r="G14" s="17"/>
      <c r="H14" s="17" t="s">
        <v>55</v>
      </c>
      <c r="I14" s="17" t="s">
        <v>55</v>
      </c>
      <c r="J14" s="17" t="s">
        <v>55</v>
      </c>
      <c r="K14" s="17" t="s">
        <v>55</v>
      </c>
      <c r="L14" s="17" t="s">
        <v>63</v>
      </c>
      <c r="M14" s="17" t="s">
        <v>53</v>
      </c>
      <c r="N14" s="17" t="s">
        <v>55</v>
      </c>
      <c r="O14" s="17"/>
      <c r="P14" s="17" t="s">
        <v>53</v>
      </c>
      <c r="Q14" s="17" t="s">
        <v>54</v>
      </c>
      <c r="R14" s="17" t="s">
        <v>53</v>
      </c>
      <c r="S14" s="17" t="s">
        <v>64</v>
      </c>
      <c r="T14" s="25" t="s">
        <v>54</v>
      </c>
      <c r="U14" s="15">
        <v>5203204</v>
      </c>
      <c r="V14" s="17">
        <v>24</v>
      </c>
      <c r="W14" s="19"/>
      <c r="X14" s="21"/>
      <c r="Y14" s="13"/>
      <c r="Z14" s="28">
        <f>Table1[[#This Row],[NERC
Grants Awarded
(Total £)]]+Table1[[#This Row],[Innovate UK
Grants Awarded
(Total £)]]</f>
        <v>5203204</v>
      </c>
      <c r="AA14" s="30">
        <v>1006</v>
      </c>
      <c r="AB14" s="30">
        <v>144</v>
      </c>
      <c r="AC14" s="30">
        <v>106</v>
      </c>
      <c r="AD14" s="30">
        <v>70</v>
      </c>
      <c r="AE14" s="30">
        <v>19</v>
      </c>
      <c r="AF14" s="30">
        <v>67</v>
      </c>
      <c r="AG14" s="30">
        <f>SUM(Table1[[#This Row],[Web of Science
Marine]:[Web of Science
Renewable Energy]])</f>
        <v>1412</v>
      </c>
    </row>
    <row r="15" spans="1:33" ht="15.75" x14ac:dyDescent="0.25">
      <c r="A15" s="8"/>
      <c r="B15" s="39" t="s">
        <v>65</v>
      </c>
      <c r="C15" s="23"/>
      <c r="D15" s="17"/>
      <c r="E15" s="17"/>
      <c r="F15" s="17"/>
      <c r="G15" s="17"/>
      <c r="H15" s="17" t="s">
        <v>53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25"/>
      <c r="U15" s="15"/>
      <c r="V15" s="17"/>
      <c r="W15" s="19"/>
      <c r="X15" s="21"/>
      <c r="Y15" s="13"/>
      <c r="Z15" s="28">
        <f>Table1[[#This Row],[NERC
Grants Awarded
(Total £)]]+Table1[[#This Row],[Innovate UK
Grants Awarded
(Total £)]]</f>
        <v>0</v>
      </c>
      <c r="AA15" s="30"/>
      <c r="AB15" s="30"/>
      <c r="AC15" s="30"/>
      <c r="AD15" s="30"/>
      <c r="AE15" s="30"/>
      <c r="AF15" s="30"/>
      <c r="AG15" s="30">
        <f>SUM(Table1[[#This Row],[Web of Science
Marine]:[Web of Science
Renewable Energy]])</f>
        <v>0</v>
      </c>
    </row>
    <row r="16" spans="1:33" ht="15.75" x14ac:dyDescent="0.25">
      <c r="A16" s="8"/>
      <c r="B16" s="39" t="s">
        <v>66</v>
      </c>
      <c r="C16" s="23"/>
      <c r="D16" s="17"/>
      <c r="E16" s="17"/>
      <c r="F16" s="17"/>
      <c r="G16" s="17"/>
      <c r="H16" s="17"/>
      <c r="I16" s="17"/>
      <c r="J16" s="17" t="s">
        <v>67</v>
      </c>
      <c r="K16" s="17"/>
      <c r="L16" s="17"/>
      <c r="M16" s="17"/>
      <c r="N16" s="17"/>
      <c r="O16" s="17"/>
      <c r="P16" s="17"/>
      <c r="Q16" s="17"/>
      <c r="R16" s="17"/>
      <c r="S16" s="17"/>
      <c r="T16" s="25"/>
      <c r="U16" s="15"/>
      <c r="V16" s="17"/>
      <c r="W16" s="19"/>
      <c r="X16" s="21"/>
      <c r="Y16" s="13"/>
      <c r="Z16" s="28">
        <f>Table1[[#This Row],[NERC
Grants Awarded
(Total £)]]+Table1[[#This Row],[Innovate UK
Grants Awarded
(Total £)]]</f>
        <v>0</v>
      </c>
      <c r="AA16" s="30"/>
      <c r="AB16" s="30"/>
      <c r="AC16" s="30"/>
      <c r="AD16" s="30"/>
      <c r="AE16" s="30"/>
      <c r="AF16" s="30"/>
      <c r="AG16" s="30">
        <f>SUM(Table1[[#This Row],[Web of Science
Marine]:[Web of Science
Renewable Energy]])</f>
        <v>0</v>
      </c>
    </row>
    <row r="17" spans="1:33" ht="15.75" x14ac:dyDescent="0.25">
      <c r="A17" s="8"/>
      <c r="B17" s="39" t="s">
        <v>68</v>
      </c>
      <c r="C17" s="23"/>
      <c r="D17" s="17" t="s">
        <v>55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25"/>
      <c r="U17" s="15">
        <v>49063</v>
      </c>
      <c r="V17" s="17">
        <v>1</v>
      </c>
      <c r="W17" s="19"/>
      <c r="X17" s="21"/>
      <c r="Y17" s="13"/>
      <c r="Z17" s="28">
        <f>Table1[[#This Row],[NERC
Grants Awarded
(Total £)]]+Table1[[#This Row],[Innovate UK
Grants Awarded
(Total £)]]</f>
        <v>49063</v>
      </c>
      <c r="AA17" s="30"/>
      <c r="AB17" s="30"/>
      <c r="AC17" s="30"/>
      <c r="AD17" s="30"/>
      <c r="AE17" s="30"/>
      <c r="AF17" s="30"/>
      <c r="AG17" s="30">
        <f>SUM(Table1[[#This Row],[Web of Science
Marine]:[Web of Science
Renewable Energy]])</f>
        <v>0</v>
      </c>
    </row>
    <row r="18" spans="1:33" ht="15.75" x14ac:dyDescent="0.25">
      <c r="A18" s="8"/>
      <c r="B18" s="39" t="s">
        <v>69</v>
      </c>
      <c r="C18" s="23"/>
      <c r="D18" s="17"/>
      <c r="E18" s="17"/>
      <c r="F18" s="17"/>
      <c r="G18" s="17"/>
      <c r="H18" s="17" t="s">
        <v>55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25"/>
      <c r="U18" s="15">
        <v>1001825</v>
      </c>
      <c r="V18" s="17">
        <v>5</v>
      </c>
      <c r="W18" s="19"/>
      <c r="X18" s="21"/>
      <c r="Y18" s="13"/>
      <c r="Z18" s="28">
        <f>Table1[[#This Row],[NERC
Grants Awarded
(Total £)]]+Table1[[#This Row],[Innovate UK
Grants Awarded
(Total £)]]</f>
        <v>1001825</v>
      </c>
      <c r="AA18" s="30"/>
      <c r="AB18" s="30"/>
      <c r="AC18" s="30"/>
      <c r="AD18" s="30"/>
      <c r="AE18" s="30"/>
      <c r="AF18" s="30"/>
      <c r="AG18" s="30">
        <f>SUM(Table1[[#This Row],[Web of Science
Marine]:[Web of Science
Renewable Energy]])</f>
        <v>0</v>
      </c>
    </row>
    <row r="19" spans="1:33" ht="15.75" x14ac:dyDescent="0.25">
      <c r="A19" s="8"/>
      <c r="B19" s="39" t="s">
        <v>70</v>
      </c>
      <c r="C19" s="23"/>
      <c r="D19" s="17"/>
      <c r="E19" s="17"/>
      <c r="F19" s="17"/>
      <c r="G19" s="17" t="s">
        <v>53</v>
      </c>
      <c r="H19" s="17" t="s">
        <v>53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25"/>
      <c r="U19" s="15"/>
      <c r="V19" s="17"/>
      <c r="W19" s="19"/>
      <c r="X19" s="21"/>
      <c r="Y19" s="13"/>
      <c r="Z19" s="28">
        <f>Table1[[#This Row],[NERC
Grants Awarded
(Total £)]]+Table1[[#This Row],[Innovate UK
Grants Awarded
(Total £)]]</f>
        <v>0</v>
      </c>
      <c r="AA19" s="30"/>
      <c r="AB19" s="30"/>
      <c r="AC19" s="30"/>
      <c r="AD19" s="30"/>
      <c r="AE19" s="30"/>
      <c r="AF19" s="30"/>
      <c r="AG19" s="30">
        <f>SUM(Table1[[#This Row],[Web of Science
Marine]:[Web of Science
Renewable Energy]])</f>
        <v>0</v>
      </c>
    </row>
    <row r="20" spans="1:33" ht="15.75" x14ac:dyDescent="0.25">
      <c r="A20" s="8"/>
      <c r="B20" s="39" t="s">
        <v>71</v>
      </c>
      <c r="C20" s="23" t="s">
        <v>53</v>
      </c>
      <c r="D20" s="17" t="s">
        <v>53</v>
      </c>
      <c r="E20" s="17"/>
      <c r="F20" s="17"/>
      <c r="G20" s="17"/>
      <c r="H20" s="17" t="s">
        <v>67</v>
      </c>
      <c r="I20" s="17"/>
      <c r="J20" s="17"/>
      <c r="K20" s="17"/>
      <c r="L20" s="17"/>
      <c r="M20" s="17" t="s">
        <v>53</v>
      </c>
      <c r="N20" s="17"/>
      <c r="O20" s="17"/>
      <c r="P20" s="17"/>
      <c r="Q20" s="17"/>
      <c r="R20" s="17"/>
      <c r="S20" s="17"/>
      <c r="T20" s="25"/>
      <c r="U20" s="15">
        <v>191110</v>
      </c>
      <c r="V20" s="17">
        <v>2</v>
      </c>
      <c r="W20" s="19"/>
      <c r="X20" s="21"/>
      <c r="Y20" s="13"/>
      <c r="Z20" s="28">
        <f>Table1[[#This Row],[NERC
Grants Awarded
(Total £)]]+Table1[[#This Row],[Innovate UK
Grants Awarded
(Total £)]]</f>
        <v>191110</v>
      </c>
      <c r="AA20" s="30">
        <v>136</v>
      </c>
      <c r="AB20" s="30">
        <v>29</v>
      </c>
      <c r="AC20" s="30">
        <v>16</v>
      </c>
      <c r="AD20" s="30">
        <v>14</v>
      </c>
      <c r="AE20" s="30">
        <v>1</v>
      </c>
      <c r="AF20" s="30">
        <v>48</v>
      </c>
      <c r="AG20" s="30">
        <f>SUM(Table1[[#This Row],[Web of Science
Marine]:[Web of Science
Renewable Energy]])</f>
        <v>244</v>
      </c>
    </row>
    <row r="21" spans="1:33" ht="15.75" x14ac:dyDescent="0.25">
      <c r="A21" s="8"/>
      <c r="B21" s="39" t="s">
        <v>72</v>
      </c>
      <c r="C21" s="23"/>
      <c r="D21" s="17"/>
      <c r="E21" s="17" t="s">
        <v>73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25"/>
      <c r="U21" s="15"/>
      <c r="V21" s="17"/>
      <c r="W21" s="19"/>
      <c r="X21" s="21"/>
      <c r="Y21" s="13"/>
      <c r="Z21" s="28">
        <f>Table1[[#This Row],[NERC
Grants Awarded
(Total £)]]+Table1[[#This Row],[Innovate UK
Grants Awarded
(Total £)]]</f>
        <v>0</v>
      </c>
      <c r="AA21" s="30"/>
      <c r="AB21" s="30"/>
      <c r="AC21" s="30"/>
      <c r="AD21" s="30"/>
      <c r="AE21" s="30"/>
      <c r="AF21" s="30"/>
      <c r="AG21" s="30">
        <f>SUM(Table1[[#This Row],[Web of Science
Marine]:[Web of Science
Renewable Energy]])</f>
        <v>0</v>
      </c>
    </row>
    <row r="22" spans="1:33" ht="15.75" x14ac:dyDescent="0.25">
      <c r="A22" s="8"/>
      <c r="B22" s="39" t="s">
        <v>74</v>
      </c>
      <c r="C22" s="23" t="s">
        <v>55</v>
      </c>
      <c r="D22" s="17"/>
      <c r="E22" s="17"/>
      <c r="F22" s="17"/>
      <c r="G22" s="17" t="s">
        <v>55</v>
      </c>
      <c r="H22" s="17" t="s">
        <v>53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25"/>
      <c r="U22" s="15"/>
      <c r="V22" s="17"/>
      <c r="W22" s="19"/>
      <c r="X22" s="21"/>
      <c r="Y22" s="13"/>
      <c r="Z22" s="28">
        <f>Table1[[#This Row],[NERC
Grants Awarded
(Total £)]]+Table1[[#This Row],[Innovate UK
Grants Awarded
(Total £)]]</f>
        <v>0</v>
      </c>
      <c r="AA22" s="30"/>
      <c r="AB22" s="30"/>
      <c r="AC22" s="30"/>
      <c r="AD22" s="30"/>
      <c r="AE22" s="30"/>
      <c r="AF22" s="30"/>
      <c r="AG22" s="30">
        <f>SUM(Table1[[#This Row],[Web of Science
Marine]:[Web of Science
Renewable Energy]])</f>
        <v>0</v>
      </c>
    </row>
    <row r="23" spans="1:33" ht="15.75" x14ac:dyDescent="0.25">
      <c r="A23" s="8"/>
      <c r="B23" s="39" t="s">
        <v>75</v>
      </c>
      <c r="C23" s="23"/>
      <c r="D23" s="17"/>
      <c r="E23" s="17"/>
      <c r="F23" s="17" t="s">
        <v>55</v>
      </c>
      <c r="G23" s="17" t="s">
        <v>54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5"/>
      <c r="U23" s="15">
        <v>3157777</v>
      </c>
      <c r="V23" s="17">
        <v>14</v>
      </c>
      <c r="W23" s="19"/>
      <c r="X23" s="21"/>
      <c r="Y23" s="13"/>
      <c r="Z23" s="28">
        <f>Table1[[#This Row],[NERC
Grants Awarded
(Total £)]]+Table1[[#This Row],[Innovate UK
Grants Awarded
(Total £)]]</f>
        <v>3157777</v>
      </c>
      <c r="AA23" s="30">
        <v>1493</v>
      </c>
      <c r="AB23" s="30">
        <v>43</v>
      </c>
      <c r="AC23" s="30">
        <v>80</v>
      </c>
      <c r="AD23" s="30">
        <v>21</v>
      </c>
      <c r="AE23" s="30">
        <v>43</v>
      </c>
      <c r="AF23" s="30">
        <v>68</v>
      </c>
      <c r="AG23" s="30">
        <f>SUM(Table1[[#This Row],[Web of Science
Marine]:[Web of Science
Renewable Energy]])</f>
        <v>1748</v>
      </c>
    </row>
    <row r="24" spans="1:33" ht="15.75" x14ac:dyDescent="0.25">
      <c r="A24" s="8"/>
      <c r="B24" s="39" t="s">
        <v>76</v>
      </c>
      <c r="C24" s="23"/>
      <c r="D24" s="17"/>
      <c r="E24" s="17" t="s">
        <v>54</v>
      </c>
      <c r="F24" s="17"/>
      <c r="G24" s="17" t="s">
        <v>55</v>
      </c>
      <c r="H24" s="17" t="s">
        <v>55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5"/>
      <c r="U24" s="15"/>
      <c r="V24" s="17"/>
      <c r="W24" s="19"/>
      <c r="X24" s="21"/>
      <c r="Y24" s="13"/>
      <c r="Z24" s="28">
        <f>Table1[[#This Row],[NERC
Grants Awarded
(Total £)]]+Table1[[#This Row],[Innovate UK
Grants Awarded
(Total £)]]</f>
        <v>0</v>
      </c>
      <c r="AA24" s="30"/>
      <c r="AB24" s="30"/>
      <c r="AC24" s="30"/>
      <c r="AD24" s="30"/>
      <c r="AE24" s="30"/>
      <c r="AF24" s="30"/>
      <c r="AG24" s="30">
        <f>SUM(Table1[[#This Row],[Web of Science
Marine]:[Web of Science
Renewable Energy]])</f>
        <v>0</v>
      </c>
    </row>
    <row r="25" spans="1:33" ht="15.75" x14ac:dyDescent="0.25">
      <c r="A25" s="8"/>
      <c r="B25" s="39" t="s">
        <v>77</v>
      </c>
      <c r="C25" s="23"/>
      <c r="D25" s="17"/>
      <c r="E25" s="17"/>
      <c r="F25" s="17"/>
      <c r="G25" s="17" t="s">
        <v>78</v>
      </c>
      <c r="H25" s="17" t="s">
        <v>79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5"/>
      <c r="U25" s="15"/>
      <c r="V25" s="17"/>
      <c r="W25" s="19"/>
      <c r="X25" s="21"/>
      <c r="Y25" s="13"/>
      <c r="Z25" s="28">
        <f>Table1[[#This Row],[NERC
Grants Awarded
(Total £)]]+Table1[[#This Row],[Innovate UK
Grants Awarded
(Total £)]]</f>
        <v>0</v>
      </c>
      <c r="AA25" s="30"/>
      <c r="AB25" s="30"/>
      <c r="AC25" s="30"/>
      <c r="AD25" s="30"/>
      <c r="AE25" s="30"/>
      <c r="AF25" s="30"/>
      <c r="AG25" s="30">
        <f>SUM(Table1[[#This Row],[Web of Science
Marine]:[Web of Science
Renewable Energy]])</f>
        <v>0</v>
      </c>
    </row>
    <row r="26" spans="1:33" ht="15.75" x14ac:dyDescent="0.25">
      <c r="A26" s="8"/>
      <c r="B26" s="39" t="s">
        <v>80</v>
      </c>
      <c r="C26" s="23"/>
      <c r="D26" s="17"/>
      <c r="E26" s="17"/>
      <c r="F26" s="17" t="s">
        <v>55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 t="s">
        <v>55</v>
      </c>
      <c r="R26" s="17"/>
      <c r="S26" s="17"/>
      <c r="T26" s="25" t="s">
        <v>54</v>
      </c>
      <c r="U26" s="15">
        <v>3290265</v>
      </c>
      <c r="V26" s="17">
        <v>19</v>
      </c>
      <c r="W26" s="19"/>
      <c r="X26" s="21"/>
      <c r="Y26" s="13"/>
      <c r="Z26" s="28">
        <f>Table1[[#This Row],[NERC
Grants Awarded
(Total £)]]+Table1[[#This Row],[Innovate UK
Grants Awarded
(Total £)]]</f>
        <v>3290265</v>
      </c>
      <c r="AA26" s="30">
        <v>843</v>
      </c>
      <c r="AB26" s="30">
        <v>65</v>
      </c>
      <c r="AC26" s="30">
        <v>38</v>
      </c>
      <c r="AD26" s="30">
        <v>52</v>
      </c>
      <c r="AE26" s="30">
        <v>61</v>
      </c>
      <c r="AF26" s="30">
        <v>305</v>
      </c>
      <c r="AG26" s="30">
        <f>SUM(Table1[[#This Row],[Web of Science
Marine]:[Web of Science
Renewable Energy]])</f>
        <v>1364</v>
      </c>
    </row>
    <row r="27" spans="1:33" ht="15.75" x14ac:dyDescent="0.25">
      <c r="A27" s="8"/>
      <c r="B27" s="39" t="s">
        <v>81</v>
      </c>
      <c r="C27" s="23"/>
      <c r="D27" s="17"/>
      <c r="E27" s="17"/>
      <c r="F27" s="17"/>
      <c r="G27" s="17"/>
      <c r="H27" s="17"/>
      <c r="I27" s="17"/>
      <c r="J27" s="17" t="s">
        <v>53</v>
      </c>
      <c r="K27" s="17"/>
      <c r="L27" s="17"/>
      <c r="M27" s="17"/>
      <c r="N27" s="17"/>
      <c r="O27" s="17"/>
      <c r="P27" s="17"/>
      <c r="Q27" s="17"/>
      <c r="R27" s="17"/>
      <c r="S27" s="17"/>
      <c r="T27" s="25"/>
      <c r="U27" s="15"/>
      <c r="V27" s="17"/>
      <c r="W27" s="19"/>
      <c r="X27" s="21"/>
      <c r="Y27" s="13"/>
      <c r="Z27" s="28">
        <f>Table1[[#This Row],[NERC
Grants Awarded
(Total £)]]+Table1[[#This Row],[Innovate UK
Grants Awarded
(Total £)]]</f>
        <v>0</v>
      </c>
      <c r="AA27" s="30"/>
      <c r="AB27" s="30"/>
      <c r="AC27" s="30"/>
      <c r="AD27" s="30"/>
      <c r="AE27" s="30"/>
      <c r="AF27" s="30"/>
      <c r="AG27" s="30">
        <f>SUM(Table1[[#This Row],[Web of Science
Marine]:[Web of Science
Renewable Energy]])</f>
        <v>0</v>
      </c>
    </row>
    <row r="28" spans="1:33" ht="15.75" x14ac:dyDescent="0.25">
      <c r="A28" s="8"/>
      <c r="B28" s="39" t="s">
        <v>82</v>
      </c>
      <c r="C28" s="23"/>
      <c r="D28" s="17"/>
      <c r="E28" s="17"/>
      <c r="F28" s="17"/>
      <c r="G28" s="17"/>
      <c r="H28" s="17"/>
      <c r="I28" s="17"/>
      <c r="J28" s="17" t="s">
        <v>83</v>
      </c>
      <c r="K28" s="17" t="s">
        <v>83</v>
      </c>
      <c r="L28" s="17" t="s">
        <v>53</v>
      </c>
      <c r="M28" s="17"/>
      <c r="N28" s="17"/>
      <c r="O28" s="17"/>
      <c r="P28" s="17"/>
      <c r="Q28" s="17"/>
      <c r="R28" s="17"/>
      <c r="S28" s="17"/>
      <c r="T28" s="25"/>
      <c r="U28" s="15"/>
      <c r="V28" s="17"/>
      <c r="W28" s="19"/>
      <c r="X28" s="21"/>
      <c r="Y28" s="13"/>
      <c r="Z28" s="28">
        <f>Table1[[#This Row],[NERC
Grants Awarded
(Total £)]]+Table1[[#This Row],[Innovate UK
Grants Awarded
(Total £)]]</f>
        <v>0</v>
      </c>
      <c r="AA28" s="30"/>
      <c r="AB28" s="30"/>
      <c r="AC28" s="30"/>
      <c r="AD28" s="30"/>
      <c r="AE28" s="30"/>
      <c r="AF28" s="30"/>
      <c r="AG28" s="30">
        <f>SUM(Table1[[#This Row],[Web of Science
Marine]:[Web of Science
Renewable Energy]])</f>
        <v>0</v>
      </c>
    </row>
    <row r="29" spans="1:33" ht="15.75" x14ac:dyDescent="0.25">
      <c r="A29" s="8"/>
      <c r="B29" s="39" t="s">
        <v>84</v>
      </c>
      <c r="C29" s="23"/>
      <c r="D29" s="17"/>
      <c r="E29" s="17"/>
      <c r="F29" s="17"/>
      <c r="G29" s="17"/>
      <c r="H29" s="17"/>
      <c r="I29" s="17"/>
      <c r="J29" s="17"/>
      <c r="K29" s="17"/>
      <c r="L29" s="17"/>
      <c r="M29" s="17" t="s">
        <v>59</v>
      </c>
      <c r="N29" s="17"/>
      <c r="O29" s="17"/>
      <c r="P29" s="17"/>
      <c r="Q29" s="17"/>
      <c r="R29" s="17"/>
      <c r="S29" s="17"/>
      <c r="T29" s="25"/>
      <c r="U29" s="15"/>
      <c r="V29" s="17"/>
      <c r="W29" s="19"/>
      <c r="X29" s="21"/>
      <c r="Y29" s="13"/>
      <c r="Z29" s="28">
        <f>Table1[[#This Row],[NERC
Grants Awarded
(Total £)]]+Table1[[#This Row],[Innovate UK
Grants Awarded
(Total £)]]</f>
        <v>0</v>
      </c>
      <c r="AA29" s="30"/>
      <c r="AB29" s="30"/>
      <c r="AC29" s="30"/>
      <c r="AD29" s="30"/>
      <c r="AE29" s="30"/>
      <c r="AF29" s="30"/>
      <c r="AG29" s="30">
        <f>SUM(Table1[[#This Row],[Web of Science
Marine]:[Web of Science
Renewable Energy]])</f>
        <v>0</v>
      </c>
    </row>
    <row r="30" spans="1:33" ht="15.75" x14ac:dyDescent="0.25">
      <c r="A30" s="8"/>
      <c r="B30" s="39" t="s">
        <v>85</v>
      </c>
      <c r="C30" s="23"/>
      <c r="D30" s="17"/>
      <c r="E30" s="17"/>
      <c r="F30" s="17"/>
      <c r="G30" s="17"/>
      <c r="H30" s="17" t="s">
        <v>86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25" t="s">
        <v>54</v>
      </c>
      <c r="U30" s="15">
        <v>264548</v>
      </c>
      <c r="V30" s="17">
        <v>1</v>
      </c>
      <c r="W30" s="19"/>
      <c r="X30" s="21"/>
      <c r="Y30" s="13"/>
      <c r="Z30" s="28">
        <f>Table1[[#This Row],[NERC
Grants Awarded
(Total £)]]+Table1[[#This Row],[Innovate UK
Grants Awarded
(Total £)]]</f>
        <v>264548</v>
      </c>
      <c r="AA30" s="30"/>
      <c r="AB30" s="30"/>
      <c r="AC30" s="30"/>
      <c r="AD30" s="30"/>
      <c r="AE30" s="30"/>
      <c r="AF30" s="30"/>
      <c r="AG30" s="30">
        <f>SUM(Table1[[#This Row],[Web of Science
Marine]:[Web of Science
Renewable Energy]])</f>
        <v>0</v>
      </c>
    </row>
    <row r="31" spans="1:33" ht="15.75" x14ac:dyDescent="0.25">
      <c r="A31" s="8"/>
      <c r="B31" s="39" t="s">
        <v>87</v>
      </c>
      <c r="C31" s="23" t="s">
        <v>54</v>
      </c>
      <c r="D31" s="17"/>
      <c r="E31" s="17" t="s">
        <v>54</v>
      </c>
      <c r="F31" s="17"/>
      <c r="G31" s="17"/>
      <c r="H31" s="17" t="s">
        <v>88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 t="s">
        <v>55</v>
      </c>
      <c r="T31" s="25" t="s">
        <v>89</v>
      </c>
      <c r="U31" s="15">
        <v>13737491</v>
      </c>
      <c r="V31" s="17">
        <v>41</v>
      </c>
      <c r="W31" s="19"/>
      <c r="X31" s="21"/>
      <c r="Y31" s="13"/>
      <c r="Z31" s="28">
        <f>Table1[[#This Row],[NERC
Grants Awarded
(Total £)]]+Table1[[#This Row],[Innovate UK
Grants Awarded
(Total £)]]</f>
        <v>13737491</v>
      </c>
      <c r="AA31" s="30">
        <v>2193</v>
      </c>
      <c r="AB31" s="30">
        <v>226</v>
      </c>
      <c r="AC31" s="30">
        <v>249</v>
      </c>
      <c r="AD31" s="30">
        <v>230</v>
      </c>
      <c r="AE31" s="30">
        <v>58</v>
      </c>
      <c r="AF31" s="30">
        <v>148</v>
      </c>
      <c r="AG31" s="30">
        <f>SUM(Table1[[#This Row],[Web of Science
Marine]:[Web of Science
Renewable Energy]])</f>
        <v>3104</v>
      </c>
    </row>
    <row r="32" spans="1:33" ht="15.75" x14ac:dyDescent="0.25">
      <c r="A32" s="8"/>
      <c r="B32" s="39" t="s">
        <v>90</v>
      </c>
      <c r="C32" s="23"/>
      <c r="D32" s="17"/>
      <c r="E32" s="17"/>
      <c r="F32" s="17"/>
      <c r="G32" s="17"/>
      <c r="H32" s="17" t="s">
        <v>53</v>
      </c>
      <c r="I32" s="17"/>
      <c r="J32" s="17"/>
      <c r="K32" s="17"/>
      <c r="L32" s="17"/>
      <c r="M32" s="17"/>
      <c r="N32" s="17"/>
      <c r="O32" s="17" t="s">
        <v>54</v>
      </c>
      <c r="P32" s="17"/>
      <c r="Q32" s="17"/>
      <c r="R32" s="17"/>
      <c r="S32" s="17"/>
      <c r="T32" s="25"/>
      <c r="U32" s="15">
        <v>3047573</v>
      </c>
      <c r="V32" s="17">
        <v>14</v>
      </c>
      <c r="W32" s="19"/>
      <c r="X32" s="21"/>
      <c r="Y32" s="13"/>
      <c r="Z32" s="28">
        <f>Table1[[#This Row],[NERC
Grants Awarded
(Total £)]]+Table1[[#This Row],[Innovate UK
Grants Awarded
(Total £)]]</f>
        <v>3047573</v>
      </c>
      <c r="AA32" s="30">
        <v>2309</v>
      </c>
      <c r="AB32" s="30">
        <v>170</v>
      </c>
      <c r="AC32" s="30">
        <v>181</v>
      </c>
      <c r="AD32" s="30">
        <v>178</v>
      </c>
      <c r="AE32" s="30">
        <v>138</v>
      </c>
      <c r="AF32" s="30">
        <v>611</v>
      </c>
      <c r="AG32" s="30">
        <f>SUM(Table1[[#This Row],[Web of Science
Marine]:[Web of Science
Renewable Energy]])</f>
        <v>3587</v>
      </c>
    </row>
    <row r="33" spans="1:33" ht="15.75" x14ac:dyDescent="0.25">
      <c r="A33" s="8"/>
      <c r="B33" s="39" t="s">
        <v>91</v>
      </c>
      <c r="C33" s="23"/>
      <c r="D33" s="17"/>
      <c r="E33" s="17"/>
      <c r="F33" s="17"/>
      <c r="G33" s="17"/>
      <c r="H33" s="17"/>
      <c r="I33" s="17"/>
      <c r="J33" s="17"/>
      <c r="K33" s="17" t="s">
        <v>53</v>
      </c>
      <c r="L33" s="17"/>
      <c r="M33" s="17"/>
      <c r="N33" s="17"/>
      <c r="O33" s="17"/>
      <c r="P33" s="17"/>
      <c r="Q33" s="17"/>
      <c r="R33" s="17"/>
      <c r="S33" s="17"/>
      <c r="T33" s="25"/>
      <c r="U33" s="15">
        <v>570453</v>
      </c>
      <c r="V33" s="17">
        <v>4</v>
      </c>
      <c r="W33" s="19"/>
      <c r="X33" s="21"/>
      <c r="Y33" s="13"/>
      <c r="Z33" s="28">
        <f>Table1[[#This Row],[NERC
Grants Awarded
(Total £)]]+Table1[[#This Row],[Innovate UK
Grants Awarded
(Total £)]]</f>
        <v>570453</v>
      </c>
      <c r="AA33" s="30">
        <v>121</v>
      </c>
      <c r="AB33" s="30">
        <v>8</v>
      </c>
      <c r="AC33" s="30">
        <v>13</v>
      </c>
      <c r="AD33" s="30">
        <v>10</v>
      </c>
      <c r="AE33" s="30">
        <v>4</v>
      </c>
      <c r="AF33" s="30">
        <v>53</v>
      </c>
      <c r="AG33" s="30">
        <f>SUM(Table1[[#This Row],[Web of Science
Marine]:[Web of Science
Renewable Energy]])</f>
        <v>209</v>
      </c>
    </row>
    <row r="34" spans="1:33" ht="15.75" x14ac:dyDescent="0.25">
      <c r="A34" s="8"/>
      <c r="B34" s="39" t="s">
        <v>92</v>
      </c>
      <c r="C34" s="23" t="s">
        <v>59</v>
      </c>
      <c r="D34" s="17"/>
      <c r="E34" s="17"/>
      <c r="F34" s="17"/>
      <c r="G34" s="17"/>
      <c r="H34" s="17"/>
      <c r="I34" s="17"/>
      <c r="J34" s="17" t="s">
        <v>93</v>
      </c>
      <c r="K34" s="17"/>
      <c r="L34" s="17"/>
      <c r="M34" s="17"/>
      <c r="N34" s="17"/>
      <c r="O34" s="17"/>
      <c r="P34" s="17"/>
      <c r="Q34" s="17"/>
      <c r="R34" s="17"/>
      <c r="S34" s="17"/>
      <c r="T34" s="25"/>
      <c r="U34" s="15">
        <v>3268649</v>
      </c>
      <c r="V34" s="17">
        <v>18</v>
      </c>
      <c r="W34" s="19"/>
      <c r="X34" s="21"/>
      <c r="Y34" s="13"/>
      <c r="Z34" s="28">
        <f>Table1[[#This Row],[NERC
Grants Awarded
(Total £)]]+Table1[[#This Row],[Innovate UK
Grants Awarded
(Total £)]]</f>
        <v>3268649</v>
      </c>
      <c r="AA34" s="30">
        <v>512</v>
      </c>
      <c r="AB34" s="30">
        <v>58</v>
      </c>
      <c r="AC34" s="30">
        <v>139</v>
      </c>
      <c r="AD34" s="30">
        <v>37</v>
      </c>
      <c r="AE34" s="30">
        <v>1</v>
      </c>
      <c r="AF34" s="30">
        <v>32</v>
      </c>
      <c r="AG34" s="30">
        <f>SUM(Table1[[#This Row],[Web of Science
Marine]:[Web of Science
Renewable Energy]])</f>
        <v>779</v>
      </c>
    </row>
    <row r="35" spans="1:33" ht="15.75" x14ac:dyDescent="0.25">
      <c r="A35" s="8"/>
      <c r="B35" s="39" t="s">
        <v>94</v>
      </c>
      <c r="C35" s="23" t="s">
        <v>95</v>
      </c>
      <c r="D35" s="17"/>
      <c r="E35" s="17"/>
      <c r="F35" s="17" t="s">
        <v>55</v>
      </c>
      <c r="G35" s="17"/>
      <c r="H35" s="17" t="s">
        <v>96</v>
      </c>
      <c r="I35" s="17"/>
      <c r="J35" s="17" t="s">
        <v>97</v>
      </c>
      <c r="K35" s="17"/>
      <c r="L35" s="17"/>
      <c r="M35" s="17" t="s">
        <v>54</v>
      </c>
      <c r="N35" s="17" t="s">
        <v>54</v>
      </c>
      <c r="O35" s="17" t="s">
        <v>54</v>
      </c>
      <c r="P35" s="17"/>
      <c r="Q35" s="17"/>
      <c r="R35" s="17"/>
      <c r="S35" s="17" t="s">
        <v>97</v>
      </c>
      <c r="T35" s="25" t="s">
        <v>55</v>
      </c>
      <c r="U35" s="15">
        <v>6146536</v>
      </c>
      <c r="V35" s="17">
        <v>29</v>
      </c>
      <c r="W35" s="19">
        <f>167413+109935+189284</f>
        <v>466632</v>
      </c>
      <c r="X35" s="21">
        <v>3</v>
      </c>
      <c r="Y35" s="13" t="s">
        <v>57</v>
      </c>
      <c r="Z35" s="28">
        <f>Table1[[#This Row],[NERC
Grants Awarded
(Total £)]]+Table1[[#This Row],[Innovate UK
Grants Awarded
(Total £)]]</f>
        <v>6613168</v>
      </c>
      <c r="AA35" s="30">
        <v>2667</v>
      </c>
      <c r="AB35" s="30">
        <v>624</v>
      </c>
      <c r="AC35" s="30">
        <v>519</v>
      </c>
      <c r="AD35" s="30">
        <v>294</v>
      </c>
      <c r="AE35" s="30">
        <v>104</v>
      </c>
      <c r="AF35" s="30">
        <v>536</v>
      </c>
      <c r="AG35" s="30">
        <f>SUM(Table1[[#This Row],[Web of Science
Marine]:[Web of Science
Renewable Energy]])</f>
        <v>4744</v>
      </c>
    </row>
    <row r="36" spans="1:33" ht="15.75" x14ac:dyDescent="0.25">
      <c r="A36" s="8"/>
      <c r="B36" s="39" t="s">
        <v>98</v>
      </c>
      <c r="C36" s="23" t="s">
        <v>78</v>
      </c>
      <c r="D36" s="17"/>
      <c r="E36" s="17"/>
      <c r="F36" s="17" t="s">
        <v>55</v>
      </c>
      <c r="G36" s="17"/>
      <c r="H36" s="17" t="s">
        <v>55</v>
      </c>
      <c r="I36" s="17"/>
      <c r="J36" s="17" t="s">
        <v>53</v>
      </c>
      <c r="K36" s="17"/>
      <c r="L36" s="17"/>
      <c r="M36" s="17"/>
      <c r="N36" s="17"/>
      <c r="O36" s="17"/>
      <c r="P36" s="17"/>
      <c r="Q36" s="17"/>
      <c r="R36" s="17"/>
      <c r="S36" s="17"/>
      <c r="T36" s="25"/>
      <c r="U36" s="15">
        <v>513754</v>
      </c>
      <c r="V36" s="17">
        <v>4</v>
      </c>
      <c r="W36" s="19"/>
      <c r="X36" s="21"/>
      <c r="Y36" s="13" t="s">
        <v>57</v>
      </c>
      <c r="Z36" s="28">
        <f>Table1[[#This Row],[NERC
Grants Awarded
(Total £)]]+Table1[[#This Row],[Innovate UK
Grants Awarded
(Total £)]]</f>
        <v>513754</v>
      </c>
      <c r="AA36" s="30">
        <v>1910</v>
      </c>
      <c r="AB36" s="30">
        <v>178</v>
      </c>
      <c r="AC36" s="30">
        <v>366</v>
      </c>
      <c r="AD36" s="30">
        <v>82</v>
      </c>
      <c r="AE36" s="30">
        <v>61</v>
      </c>
      <c r="AF36" s="30">
        <v>240</v>
      </c>
      <c r="AG36" s="30">
        <f>SUM(Table1[[#This Row],[Web of Science
Marine]:[Web of Science
Renewable Energy]])</f>
        <v>2837</v>
      </c>
    </row>
    <row r="37" spans="1:33" ht="15.75" x14ac:dyDescent="0.25">
      <c r="A37" s="8"/>
      <c r="B37" s="39" t="s">
        <v>99</v>
      </c>
      <c r="C37" s="23"/>
      <c r="D37" s="17"/>
      <c r="E37" s="17"/>
      <c r="F37" s="17"/>
      <c r="G37" s="17"/>
      <c r="H37" s="17" t="s">
        <v>100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25"/>
      <c r="U37" s="15"/>
      <c r="V37" s="17"/>
      <c r="W37" s="19"/>
      <c r="X37" s="21"/>
      <c r="Y37" s="13"/>
      <c r="Z37" s="28">
        <f>Table1[[#This Row],[NERC
Grants Awarded
(Total £)]]+Table1[[#This Row],[Innovate UK
Grants Awarded
(Total £)]]</f>
        <v>0</v>
      </c>
      <c r="AA37" s="30"/>
      <c r="AB37" s="30"/>
      <c r="AC37" s="30"/>
      <c r="AD37" s="30"/>
      <c r="AE37" s="30"/>
      <c r="AF37" s="30"/>
      <c r="AG37" s="30">
        <f>SUM(Table1[[#This Row],[Web of Science
Marine]:[Web of Science
Renewable Energy]])</f>
        <v>0</v>
      </c>
    </row>
    <row r="38" spans="1:33" ht="15.75" x14ac:dyDescent="0.25">
      <c r="A38" s="8"/>
      <c r="B38" s="39" t="s">
        <v>101</v>
      </c>
      <c r="C38" s="23"/>
      <c r="D38" s="17"/>
      <c r="E38" s="17"/>
      <c r="F38" s="17"/>
      <c r="G38" s="17"/>
      <c r="H38" s="17" t="s">
        <v>53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25"/>
      <c r="U38" s="15"/>
      <c r="V38" s="17"/>
      <c r="W38" s="19"/>
      <c r="X38" s="21"/>
      <c r="Y38" s="13"/>
      <c r="Z38" s="28">
        <f>Table1[[#This Row],[NERC
Grants Awarded
(Total £)]]+Table1[[#This Row],[Innovate UK
Grants Awarded
(Total £)]]</f>
        <v>0</v>
      </c>
      <c r="AA38" s="30"/>
      <c r="AB38" s="30"/>
      <c r="AC38" s="30"/>
      <c r="AD38" s="30"/>
      <c r="AE38" s="30"/>
      <c r="AF38" s="30"/>
      <c r="AG38" s="30">
        <f>SUM(Table1[[#This Row],[Web of Science
Marine]:[Web of Science
Renewable Energy]])</f>
        <v>0</v>
      </c>
    </row>
    <row r="39" spans="1:33" ht="15.75" x14ac:dyDescent="0.25">
      <c r="A39" s="8"/>
      <c r="B39" s="39" t="s">
        <v>102</v>
      </c>
      <c r="C39" s="23"/>
      <c r="D39" s="17"/>
      <c r="E39" s="17"/>
      <c r="F39" s="17"/>
      <c r="G39" s="17"/>
      <c r="H39" s="17"/>
      <c r="I39" s="17"/>
      <c r="J39" s="17" t="s">
        <v>53</v>
      </c>
      <c r="K39" s="17"/>
      <c r="L39" s="17"/>
      <c r="M39" s="17"/>
      <c r="N39" s="17"/>
      <c r="O39" s="17"/>
      <c r="P39" s="17"/>
      <c r="Q39" s="17"/>
      <c r="R39" s="17"/>
      <c r="S39" s="17"/>
      <c r="T39" s="25"/>
      <c r="U39" s="15">
        <v>2113350</v>
      </c>
      <c r="V39" s="17">
        <v>16</v>
      </c>
      <c r="W39" s="19"/>
      <c r="X39" s="21"/>
      <c r="Y39" s="13"/>
      <c r="Z39" s="28">
        <f>Table1[[#This Row],[NERC
Grants Awarded
(Total £)]]+Table1[[#This Row],[Innovate UK
Grants Awarded
(Total £)]]</f>
        <v>2113350</v>
      </c>
      <c r="AA39" s="30">
        <v>552</v>
      </c>
      <c r="AB39" s="30">
        <v>57</v>
      </c>
      <c r="AC39" s="30">
        <v>31</v>
      </c>
      <c r="AD39" s="30">
        <v>28</v>
      </c>
      <c r="AE39" s="30">
        <v>22</v>
      </c>
      <c r="AF39" s="30">
        <v>171</v>
      </c>
      <c r="AG39" s="30">
        <f>SUM(Table1[[#This Row],[Web of Science
Marine]:[Web of Science
Renewable Energy]])</f>
        <v>861</v>
      </c>
    </row>
    <row r="40" spans="1:33" ht="15.75" x14ac:dyDescent="0.25">
      <c r="A40" s="8"/>
      <c r="B40" s="39" t="s">
        <v>103</v>
      </c>
      <c r="C40" s="23"/>
      <c r="D40" s="17"/>
      <c r="E40" s="17"/>
      <c r="F40" s="17"/>
      <c r="G40" s="17" t="s">
        <v>55</v>
      </c>
      <c r="H40" s="17" t="s">
        <v>104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25"/>
      <c r="U40" s="15"/>
      <c r="V40" s="17"/>
      <c r="W40" s="19"/>
      <c r="X40" s="21"/>
      <c r="Y40" s="13"/>
      <c r="Z40" s="28">
        <f>Table1[[#This Row],[NERC
Grants Awarded
(Total £)]]+Table1[[#This Row],[Innovate UK
Grants Awarded
(Total £)]]</f>
        <v>0</v>
      </c>
      <c r="AA40" s="30"/>
      <c r="AB40" s="30"/>
      <c r="AC40" s="30"/>
      <c r="AD40" s="30"/>
      <c r="AE40" s="30"/>
      <c r="AF40" s="30"/>
      <c r="AG40" s="30">
        <f>SUM(Table1[[#This Row],[Web of Science
Marine]:[Web of Science
Renewable Energy]])</f>
        <v>0</v>
      </c>
    </row>
    <row r="41" spans="1:33" ht="15.75" x14ac:dyDescent="0.25">
      <c r="A41" s="8"/>
      <c r="B41" s="39" t="s">
        <v>105</v>
      </c>
      <c r="C41" s="23"/>
      <c r="D41" s="17"/>
      <c r="E41" s="17"/>
      <c r="F41" s="17"/>
      <c r="G41" s="17"/>
      <c r="H41" s="17" t="s">
        <v>53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 t="s">
        <v>53</v>
      </c>
      <c r="T41" s="25"/>
      <c r="U41" s="15">
        <v>80798</v>
      </c>
      <c r="V41" s="17">
        <v>1</v>
      </c>
      <c r="W41" s="19"/>
      <c r="X41" s="21"/>
      <c r="Y41" s="13" t="s">
        <v>57</v>
      </c>
      <c r="Z41" s="28">
        <f>Table1[[#This Row],[NERC
Grants Awarded
(Total £)]]+Table1[[#This Row],[Innovate UK
Grants Awarded
(Total £)]]</f>
        <v>80798</v>
      </c>
      <c r="AA41" s="30"/>
      <c r="AB41" s="30"/>
      <c r="AC41" s="30"/>
      <c r="AD41" s="30"/>
      <c r="AE41" s="30"/>
      <c r="AF41" s="30"/>
      <c r="AG41" s="30">
        <f>SUM(Table1[[#This Row],[Web of Science
Marine]:[Web of Science
Renewable Energy]])</f>
        <v>0</v>
      </c>
    </row>
    <row r="42" spans="1:33" ht="15.75" x14ac:dyDescent="0.25">
      <c r="A42" s="8"/>
      <c r="B42" s="39" t="s">
        <v>106</v>
      </c>
      <c r="C42" s="23"/>
      <c r="D42" s="17"/>
      <c r="E42" s="17"/>
      <c r="F42" s="17"/>
      <c r="G42" s="17"/>
      <c r="H42" s="17" t="s">
        <v>53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25"/>
      <c r="U42" s="15"/>
      <c r="V42" s="17"/>
      <c r="W42" s="19"/>
      <c r="X42" s="21"/>
      <c r="Y42" s="13"/>
      <c r="Z42" s="28">
        <f>Table1[[#This Row],[NERC
Grants Awarded
(Total £)]]+Table1[[#This Row],[Innovate UK
Grants Awarded
(Total £)]]</f>
        <v>0</v>
      </c>
      <c r="AA42" s="30"/>
      <c r="AB42" s="30"/>
      <c r="AC42" s="30"/>
      <c r="AD42" s="30"/>
      <c r="AE42" s="30"/>
      <c r="AF42" s="30"/>
      <c r="AG42" s="30">
        <f>SUM(Table1[[#This Row],[Web of Science
Marine]:[Web of Science
Renewable Energy]])</f>
        <v>0</v>
      </c>
    </row>
    <row r="43" spans="1:33" ht="15.75" x14ac:dyDescent="0.25">
      <c r="A43" s="8"/>
      <c r="B43" s="39" t="s">
        <v>107</v>
      </c>
      <c r="C43" s="23"/>
      <c r="D43" s="17"/>
      <c r="E43" s="17"/>
      <c r="F43" s="17"/>
      <c r="G43" s="17" t="s">
        <v>54</v>
      </c>
      <c r="H43" s="17" t="s">
        <v>53</v>
      </c>
      <c r="I43" s="17"/>
      <c r="J43" s="17" t="s">
        <v>53</v>
      </c>
      <c r="K43" s="17"/>
      <c r="L43" s="17"/>
      <c r="M43" s="17"/>
      <c r="N43" s="17" t="s">
        <v>56</v>
      </c>
      <c r="O43" s="17"/>
      <c r="P43" s="17"/>
      <c r="Q43" s="17"/>
      <c r="R43" s="17"/>
      <c r="S43" s="17"/>
      <c r="T43" s="25" t="s">
        <v>54</v>
      </c>
      <c r="U43" s="15">
        <v>523850</v>
      </c>
      <c r="V43" s="17">
        <v>7</v>
      </c>
      <c r="W43" s="19"/>
      <c r="X43" s="21"/>
      <c r="Y43" s="13"/>
      <c r="Z43" s="28">
        <f>Table1[[#This Row],[NERC
Grants Awarded
(Total £)]]+Table1[[#This Row],[Innovate UK
Grants Awarded
(Total £)]]</f>
        <v>523850</v>
      </c>
      <c r="AA43" s="30">
        <v>1017</v>
      </c>
      <c r="AB43" s="30">
        <v>122</v>
      </c>
      <c r="AC43" s="30">
        <v>187</v>
      </c>
      <c r="AD43" s="30">
        <v>131</v>
      </c>
      <c r="AE43" s="30">
        <v>39</v>
      </c>
      <c r="AF43" s="30">
        <v>119</v>
      </c>
      <c r="AG43" s="30">
        <f>SUM(Table1[[#This Row],[Web of Science
Marine]:[Web of Science
Renewable Energy]])</f>
        <v>1615</v>
      </c>
    </row>
    <row r="44" spans="1:33" ht="15.75" x14ac:dyDescent="0.25">
      <c r="A44" s="8"/>
      <c r="B44" s="39" t="s">
        <v>108</v>
      </c>
      <c r="C44" s="23"/>
      <c r="D44" s="17" t="s">
        <v>109</v>
      </c>
      <c r="E44" s="17"/>
      <c r="F44" s="17"/>
      <c r="G44" s="17"/>
      <c r="H44" s="17" t="s">
        <v>53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25" t="s">
        <v>54</v>
      </c>
      <c r="U44" s="15"/>
      <c r="V44" s="17"/>
      <c r="W44" s="19"/>
      <c r="X44" s="21"/>
      <c r="Y44" s="13"/>
      <c r="Z44" s="28">
        <f>Table1[[#This Row],[NERC
Grants Awarded
(Total £)]]+Table1[[#This Row],[Innovate UK
Grants Awarded
(Total £)]]</f>
        <v>0</v>
      </c>
      <c r="AA44" s="30"/>
      <c r="AB44" s="30"/>
      <c r="AC44" s="30"/>
      <c r="AD44" s="30"/>
      <c r="AE44" s="30"/>
      <c r="AF44" s="30"/>
      <c r="AG44" s="30">
        <f>SUM(Table1[[#This Row],[Web of Science
Marine]:[Web of Science
Renewable Energy]])</f>
        <v>0</v>
      </c>
    </row>
    <row r="45" spans="1:33" ht="15.75" x14ac:dyDescent="0.25">
      <c r="A45" s="8"/>
      <c r="B45" s="39" t="s">
        <v>110</v>
      </c>
      <c r="C45" s="23" t="s">
        <v>54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25"/>
      <c r="U45" s="15"/>
      <c r="V45" s="17"/>
      <c r="W45" s="19"/>
      <c r="X45" s="21"/>
      <c r="Y45" s="13"/>
      <c r="Z45" s="28">
        <f>Table1[[#This Row],[NERC
Grants Awarded
(Total £)]]+Table1[[#This Row],[Innovate UK
Grants Awarded
(Total £)]]</f>
        <v>0</v>
      </c>
      <c r="AA45" s="30"/>
      <c r="AB45" s="30"/>
      <c r="AC45" s="30"/>
      <c r="AD45" s="30"/>
      <c r="AE45" s="30"/>
      <c r="AF45" s="30"/>
      <c r="AG45" s="30">
        <f>SUM(Table1[[#This Row],[Web of Science
Marine]:[Web of Science
Renewable Energy]])</f>
        <v>0</v>
      </c>
    </row>
    <row r="46" spans="1:33" ht="15.75" x14ac:dyDescent="0.25">
      <c r="A46" s="8"/>
      <c r="B46" s="39" t="s">
        <v>111</v>
      </c>
      <c r="C46" s="23"/>
      <c r="D46" s="17"/>
      <c r="E46" s="17"/>
      <c r="F46" s="17"/>
      <c r="G46" s="17"/>
      <c r="H46" s="17"/>
      <c r="I46" s="17"/>
      <c r="J46" s="17"/>
      <c r="K46" s="17"/>
      <c r="L46" s="17"/>
      <c r="M46" s="17" t="s">
        <v>83</v>
      </c>
      <c r="N46" s="17"/>
      <c r="O46" s="17"/>
      <c r="P46" s="17"/>
      <c r="Q46" s="17"/>
      <c r="R46" s="17"/>
      <c r="S46" s="17"/>
      <c r="T46" s="25"/>
      <c r="U46" s="15"/>
      <c r="V46" s="17"/>
      <c r="W46" s="19"/>
      <c r="X46" s="21"/>
      <c r="Y46" s="13"/>
      <c r="Z46" s="28">
        <f>Table1[[#This Row],[NERC
Grants Awarded
(Total £)]]+Table1[[#This Row],[Innovate UK
Grants Awarded
(Total £)]]</f>
        <v>0</v>
      </c>
      <c r="AA46" s="30"/>
      <c r="AB46" s="30"/>
      <c r="AC46" s="30"/>
      <c r="AD46" s="30"/>
      <c r="AE46" s="30"/>
      <c r="AF46" s="30"/>
      <c r="AG46" s="30">
        <f>SUM(Table1[[#This Row],[Web of Science
Marine]:[Web of Science
Renewable Energy]])</f>
        <v>0</v>
      </c>
    </row>
    <row r="47" spans="1:33" ht="15.75" x14ac:dyDescent="0.25">
      <c r="A47" s="8"/>
      <c r="B47" s="39" t="s">
        <v>112</v>
      </c>
      <c r="C47" s="23"/>
      <c r="D47" s="17"/>
      <c r="E47" s="17"/>
      <c r="F47" s="17"/>
      <c r="G47" s="17" t="s">
        <v>54</v>
      </c>
      <c r="H47" s="17" t="s">
        <v>59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25"/>
      <c r="U47" s="15"/>
      <c r="V47" s="17"/>
      <c r="W47" s="19"/>
      <c r="X47" s="21"/>
      <c r="Y47" s="13"/>
      <c r="Z47" s="28">
        <f>Table1[[#This Row],[NERC
Grants Awarded
(Total £)]]+Table1[[#This Row],[Innovate UK
Grants Awarded
(Total £)]]</f>
        <v>0</v>
      </c>
      <c r="AA47" s="30"/>
      <c r="AB47" s="30"/>
      <c r="AC47" s="30"/>
      <c r="AD47" s="30"/>
      <c r="AE47" s="30"/>
      <c r="AF47" s="30"/>
      <c r="AG47" s="30">
        <f>SUM(Table1[[#This Row],[Web of Science
Marine]:[Web of Science
Renewable Energy]])</f>
        <v>0</v>
      </c>
    </row>
    <row r="48" spans="1:33" ht="15.75" x14ac:dyDescent="0.25">
      <c r="A48" s="8"/>
      <c r="B48" s="39" t="s">
        <v>113</v>
      </c>
      <c r="C48" s="23" t="s">
        <v>54</v>
      </c>
      <c r="D48" s="17"/>
      <c r="E48" s="17"/>
      <c r="F48" s="17"/>
      <c r="G48" s="17" t="s">
        <v>54</v>
      </c>
      <c r="H48" s="17" t="s">
        <v>114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25"/>
      <c r="U48" s="15"/>
      <c r="V48" s="17"/>
      <c r="W48" s="19"/>
      <c r="X48" s="21"/>
      <c r="Y48" s="13"/>
      <c r="Z48" s="28">
        <f>Table1[[#This Row],[NERC
Grants Awarded
(Total £)]]+Table1[[#This Row],[Innovate UK
Grants Awarded
(Total £)]]</f>
        <v>0</v>
      </c>
      <c r="AA48" s="30"/>
      <c r="AB48" s="30"/>
      <c r="AC48" s="30"/>
      <c r="AD48" s="30"/>
      <c r="AE48" s="30"/>
      <c r="AF48" s="30"/>
      <c r="AG48" s="30">
        <f>SUM(Table1[[#This Row],[Web of Science
Marine]:[Web of Science
Renewable Energy]])</f>
        <v>0</v>
      </c>
    </row>
    <row r="49" spans="1:33" ht="15.75" x14ac:dyDescent="0.25">
      <c r="A49" s="8"/>
      <c r="B49" s="39" t="s">
        <v>115</v>
      </c>
      <c r="C49" s="23" t="s">
        <v>104</v>
      </c>
      <c r="D49" s="17"/>
      <c r="E49" s="17"/>
      <c r="F49" s="17"/>
      <c r="G49" s="17" t="s">
        <v>116</v>
      </c>
      <c r="H49" s="17" t="s">
        <v>116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25" t="s">
        <v>54</v>
      </c>
      <c r="U49" s="15">
        <v>826516</v>
      </c>
      <c r="V49" s="17">
        <v>6</v>
      </c>
      <c r="W49" s="19"/>
      <c r="X49" s="21"/>
      <c r="Y49" s="13"/>
      <c r="Z49" s="28">
        <f>Table1[[#This Row],[NERC
Grants Awarded
(Total £)]]+Table1[[#This Row],[Innovate UK
Grants Awarded
(Total £)]]</f>
        <v>826516</v>
      </c>
      <c r="AA49" s="30"/>
      <c r="AB49" s="30"/>
      <c r="AC49" s="30"/>
      <c r="AD49" s="30"/>
      <c r="AE49" s="30"/>
      <c r="AF49" s="30"/>
      <c r="AG49" s="30">
        <f>SUM(Table1[[#This Row],[Web of Science
Marine]:[Web of Science
Renewable Energy]])</f>
        <v>0</v>
      </c>
    </row>
    <row r="50" spans="1:33" ht="15.75" x14ac:dyDescent="0.25">
      <c r="A50" s="8"/>
      <c r="B50" s="39" t="s">
        <v>117</v>
      </c>
      <c r="C50" s="23"/>
      <c r="D50" s="17"/>
      <c r="E50" s="17"/>
      <c r="F50" s="17" t="s">
        <v>118</v>
      </c>
      <c r="G50" s="17"/>
      <c r="H50" s="17" t="s">
        <v>53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25"/>
      <c r="U50" s="15"/>
      <c r="V50" s="17"/>
      <c r="W50" s="19"/>
      <c r="X50" s="21"/>
      <c r="Y50" s="13"/>
      <c r="Z50" s="28">
        <f>Table1[[#This Row],[NERC
Grants Awarded
(Total £)]]+Table1[[#This Row],[Innovate UK
Grants Awarded
(Total £)]]</f>
        <v>0</v>
      </c>
      <c r="AA50" s="30"/>
      <c r="AB50" s="30"/>
      <c r="AC50" s="30"/>
      <c r="AD50" s="30"/>
      <c r="AE50" s="30"/>
      <c r="AF50" s="30"/>
      <c r="AG50" s="30">
        <f>SUM(Table1[[#This Row],[Web of Science
Marine]:[Web of Science
Renewable Energy]])</f>
        <v>0</v>
      </c>
    </row>
    <row r="51" spans="1:33" ht="15.75" x14ac:dyDescent="0.25">
      <c r="A51" s="8"/>
      <c r="B51" s="39" t="s">
        <v>119</v>
      </c>
      <c r="C51" s="23" t="s">
        <v>53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25"/>
      <c r="U51" s="15"/>
      <c r="V51" s="17"/>
      <c r="W51" s="19"/>
      <c r="X51" s="21"/>
      <c r="Y51" s="13"/>
      <c r="Z51" s="28">
        <f>Table1[[#This Row],[NERC
Grants Awarded
(Total £)]]+Table1[[#This Row],[Innovate UK
Grants Awarded
(Total £)]]</f>
        <v>0</v>
      </c>
      <c r="AA51" s="30"/>
      <c r="AB51" s="30"/>
      <c r="AC51" s="30"/>
      <c r="AD51" s="30"/>
      <c r="AE51" s="30"/>
      <c r="AF51" s="30"/>
      <c r="AG51" s="30">
        <f>SUM(Table1[[#This Row],[Web of Science
Marine]:[Web of Science
Renewable Energy]])</f>
        <v>0</v>
      </c>
    </row>
    <row r="52" spans="1:33" ht="15.75" x14ac:dyDescent="0.25">
      <c r="A52" s="8"/>
      <c r="B52" s="39" t="s">
        <v>120</v>
      </c>
      <c r="C52" s="23"/>
      <c r="D52" s="17"/>
      <c r="E52" s="17"/>
      <c r="F52" s="17" t="s">
        <v>53</v>
      </c>
      <c r="G52" s="17" t="s">
        <v>54</v>
      </c>
      <c r="H52" s="17" t="s">
        <v>53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25"/>
      <c r="U52" s="15"/>
      <c r="V52" s="17"/>
      <c r="W52" s="19"/>
      <c r="X52" s="21"/>
      <c r="Y52" s="13"/>
      <c r="Z52" s="28">
        <f>Table1[[#This Row],[NERC
Grants Awarded
(Total £)]]+Table1[[#This Row],[Innovate UK
Grants Awarded
(Total £)]]</f>
        <v>0</v>
      </c>
      <c r="AA52" s="30"/>
      <c r="AB52" s="30"/>
      <c r="AC52" s="30"/>
      <c r="AD52" s="30"/>
      <c r="AE52" s="30"/>
      <c r="AF52" s="30"/>
      <c r="AG52" s="30">
        <f>SUM(Table1[[#This Row],[Web of Science
Marine]:[Web of Science
Renewable Energy]])</f>
        <v>0</v>
      </c>
    </row>
    <row r="53" spans="1:33" ht="15.75" x14ac:dyDescent="0.25">
      <c r="A53" s="8"/>
      <c r="B53" s="39" t="s">
        <v>121</v>
      </c>
      <c r="C53" s="23"/>
      <c r="D53" s="17"/>
      <c r="E53" s="17"/>
      <c r="F53" s="17" t="s">
        <v>53</v>
      </c>
      <c r="G53" s="17"/>
      <c r="H53" s="17" t="s">
        <v>55</v>
      </c>
      <c r="I53" s="17" t="s">
        <v>53</v>
      </c>
      <c r="J53" s="17" t="s">
        <v>122</v>
      </c>
      <c r="K53" s="17" t="s">
        <v>53</v>
      </c>
      <c r="L53" s="17"/>
      <c r="M53" s="17"/>
      <c r="N53" s="17"/>
      <c r="O53" s="17"/>
      <c r="P53" s="17"/>
      <c r="Q53" s="17"/>
      <c r="R53" s="17"/>
      <c r="S53" s="17" t="s">
        <v>123</v>
      </c>
      <c r="T53" s="25"/>
      <c r="U53" s="15">
        <v>1993996</v>
      </c>
      <c r="V53" s="17">
        <v>11</v>
      </c>
      <c r="W53" s="19"/>
      <c r="X53" s="21"/>
      <c r="Y53" s="13"/>
      <c r="Z53" s="28">
        <f>Table1[[#This Row],[NERC
Grants Awarded
(Total £)]]+Table1[[#This Row],[Innovate UK
Grants Awarded
(Total £)]]</f>
        <v>1993996</v>
      </c>
      <c r="AA53" s="30">
        <v>2411</v>
      </c>
      <c r="AB53" s="30">
        <v>128</v>
      </c>
      <c r="AC53" s="30">
        <v>342</v>
      </c>
      <c r="AD53" s="30">
        <v>102</v>
      </c>
      <c r="AE53" s="30">
        <v>53</v>
      </c>
      <c r="AF53" s="30">
        <v>743</v>
      </c>
      <c r="AG53" s="30">
        <f>SUM(Table1[[#This Row],[Web of Science
Marine]:[Web of Science
Renewable Energy]])</f>
        <v>3779</v>
      </c>
    </row>
    <row r="54" spans="1:33" ht="15.75" x14ac:dyDescent="0.25">
      <c r="A54" s="8"/>
      <c r="B54" s="39" t="s">
        <v>124</v>
      </c>
      <c r="C54" s="23" t="s">
        <v>54</v>
      </c>
      <c r="D54" s="17"/>
      <c r="E54" s="17"/>
      <c r="F54" s="17"/>
      <c r="G54" s="17" t="s">
        <v>54</v>
      </c>
      <c r="H54" s="17" t="s">
        <v>59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5"/>
      <c r="U54" s="15">
        <v>123328</v>
      </c>
      <c r="V54" s="17">
        <v>2</v>
      </c>
      <c r="W54" s="19"/>
      <c r="X54" s="21"/>
      <c r="Y54" s="13"/>
      <c r="Z54" s="28">
        <f>Table1[[#This Row],[NERC
Grants Awarded
(Total £)]]+Table1[[#This Row],[Innovate UK
Grants Awarded
(Total £)]]</f>
        <v>123328</v>
      </c>
      <c r="AA54" s="30"/>
      <c r="AB54" s="30"/>
      <c r="AC54" s="30"/>
      <c r="AD54" s="30"/>
      <c r="AE54" s="30"/>
      <c r="AF54" s="30"/>
      <c r="AG54" s="30">
        <f>SUM(Table1[[#This Row],[Web of Science
Marine]:[Web of Science
Renewable Energy]])</f>
        <v>0</v>
      </c>
    </row>
    <row r="55" spans="1:33" ht="15.75" x14ac:dyDescent="0.25">
      <c r="A55" s="8"/>
      <c r="B55" s="39" t="s">
        <v>125</v>
      </c>
      <c r="C55" s="23"/>
      <c r="D55" s="17"/>
      <c r="E55" s="17"/>
      <c r="F55" s="17"/>
      <c r="G55" s="17" t="s">
        <v>97</v>
      </c>
      <c r="H55" s="17" t="s">
        <v>126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25"/>
      <c r="U55" s="15">
        <v>267923</v>
      </c>
      <c r="V55" s="17">
        <v>1</v>
      </c>
      <c r="W55" s="19"/>
      <c r="X55" s="21"/>
      <c r="Y55" s="13"/>
      <c r="Z55" s="28">
        <f>Table1[[#This Row],[NERC
Grants Awarded
(Total £)]]+Table1[[#This Row],[Innovate UK
Grants Awarded
(Total £)]]</f>
        <v>267923</v>
      </c>
      <c r="AA55" s="30"/>
      <c r="AB55" s="30"/>
      <c r="AC55" s="30"/>
      <c r="AD55" s="30"/>
      <c r="AE55" s="30"/>
      <c r="AF55" s="30"/>
      <c r="AG55" s="30">
        <f>SUM(Table1[[#This Row],[Web of Science
Marine]:[Web of Science
Renewable Energy]])</f>
        <v>0</v>
      </c>
    </row>
    <row r="56" spans="1:33" ht="15.75" x14ac:dyDescent="0.25">
      <c r="A56" s="8"/>
      <c r="B56" s="39" t="s">
        <v>127</v>
      </c>
      <c r="C56" s="23" t="s">
        <v>78</v>
      </c>
      <c r="D56" s="17"/>
      <c r="E56" s="17"/>
      <c r="F56" s="17"/>
      <c r="G56" s="17"/>
      <c r="H56" s="17" t="s">
        <v>128</v>
      </c>
      <c r="I56" s="17"/>
      <c r="J56" s="17" t="s">
        <v>53</v>
      </c>
      <c r="K56" s="17"/>
      <c r="L56" s="17" t="s">
        <v>53</v>
      </c>
      <c r="M56" s="17"/>
      <c r="N56" s="17" t="s">
        <v>129</v>
      </c>
      <c r="O56" s="17" t="s">
        <v>104</v>
      </c>
      <c r="P56" s="17"/>
      <c r="Q56" s="17"/>
      <c r="R56" s="17"/>
      <c r="S56" s="17" t="s">
        <v>130</v>
      </c>
      <c r="T56" s="25" t="s">
        <v>104</v>
      </c>
      <c r="U56" s="15">
        <v>2749993</v>
      </c>
      <c r="V56" s="17">
        <v>20</v>
      </c>
      <c r="W56" s="19"/>
      <c r="X56" s="21"/>
      <c r="Y56" s="13"/>
      <c r="Z56" s="28">
        <f>Table1[[#This Row],[NERC
Grants Awarded
(Total £)]]+Table1[[#This Row],[Innovate UK
Grants Awarded
(Total £)]]</f>
        <v>2749993</v>
      </c>
      <c r="AA56" s="30">
        <v>791</v>
      </c>
      <c r="AB56" s="30">
        <v>68</v>
      </c>
      <c r="AC56" s="30">
        <v>82</v>
      </c>
      <c r="AD56" s="30">
        <v>32</v>
      </c>
      <c r="AE56" s="30">
        <v>12</v>
      </c>
      <c r="AF56" s="30">
        <v>270</v>
      </c>
      <c r="AG56" s="30">
        <f>SUM(Table1[[#This Row],[Web of Science
Marine]:[Web of Science
Renewable Energy]])</f>
        <v>1255</v>
      </c>
    </row>
    <row r="57" spans="1:33" ht="15.75" x14ac:dyDescent="0.25">
      <c r="A57" s="8"/>
      <c r="B57" s="39" t="s">
        <v>131</v>
      </c>
      <c r="C57" s="23"/>
      <c r="D57" s="17"/>
      <c r="E57" s="17"/>
      <c r="F57" s="17"/>
      <c r="G57" s="17"/>
      <c r="H57" s="17" t="s">
        <v>53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5"/>
      <c r="U57" s="15"/>
      <c r="V57" s="17"/>
      <c r="W57" s="19"/>
      <c r="X57" s="21"/>
      <c r="Y57" s="13"/>
      <c r="Z57" s="28">
        <f>Table1[[#This Row],[NERC
Grants Awarded
(Total £)]]+Table1[[#This Row],[Innovate UK
Grants Awarded
(Total £)]]</f>
        <v>0</v>
      </c>
      <c r="AA57" s="30"/>
      <c r="AB57" s="30"/>
      <c r="AC57" s="30"/>
      <c r="AD57" s="30"/>
      <c r="AE57" s="30"/>
      <c r="AF57" s="30"/>
      <c r="AG57" s="30">
        <f>SUM(Table1[[#This Row],[Web of Science
Marine]:[Web of Science
Renewable Energy]])</f>
        <v>0</v>
      </c>
    </row>
    <row r="58" spans="1:33" ht="15.75" x14ac:dyDescent="0.25">
      <c r="A58" s="8"/>
      <c r="B58" s="39" t="s">
        <v>132</v>
      </c>
      <c r="C58" s="23"/>
      <c r="D58" s="17"/>
      <c r="E58" s="17"/>
      <c r="F58" s="17"/>
      <c r="G58" s="17" t="s">
        <v>54</v>
      </c>
      <c r="H58" s="17" t="s">
        <v>53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5"/>
      <c r="U58" s="15"/>
      <c r="V58" s="17"/>
      <c r="W58" s="19">
        <v>88844</v>
      </c>
      <c r="X58" s="21">
        <v>1</v>
      </c>
      <c r="Y58" s="13"/>
      <c r="Z58" s="28">
        <f>Table1[[#This Row],[NERC
Grants Awarded
(Total £)]]+Table1[[#This Row],[Innovate UK
Grants Awarded
(Total £)]]</f>
        <v>88844</v>
      </c>
      <c r="AA58" s="30"/>
      <c r="AB58" s="30"/>
      <c r="AC58" s="30"/>
      <c r="AD58" s="30"/>
      <c r="AE58" s="30"/>
      <c r="AF58" s="30"/>
      <c r="AG58" s="30">
        <f>SUM(Table1[[#This Row],[Web of Science
Marine]:[Web of Science
Renewable Energy]])</f>
        <v>0</v>
      </c>
    </row>
    <row r="59" spans="1:33" ht="15.75" x14ac:dyDescent="0.25">
      <c r="A59" s="8"/>
      <c r="B59" s="39" t="s">
        <v>133</v>
      </c>
      <c r="C59" s="23" t="s">
        <v>134</v>
      </c>
      <c r="D59" s="17"/>
      <c r="E59" s="17"/>
      <c r="F59" s="17"/>
      <c r="G59" s="17"/>
      <c r="H59" s="17" t="s">
        <v>53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5"/>
      <c r="U59" s="15">
        <v>70239</v>
      </c>
      <c r="V59" s="17">
        <v>1</v>
      </c>
      <c r="W59" s="19"/>
      <c r="X59" s="21"/>
      <c r="Y59" s="13"/>
      <c r="Z59" s="28">
        <f>Table1[[#This Row],[NERC
Grants Awarded
(Total £)]]+Table1[[#This Row],[Innovate UK
Grants Awarded
(Total £)]]</f>
        <v>70239</v>
      </c>
      <c r="AA59" s="30"/>
      <c r="AB59" s="30"/>
      <c r="AC59" s="30"/>
      <c r="AD59" s="30"/>
      <c r="AE59" s="30"/>
      <c r="AF59" s="30"/>
      <c r="AG59" s="30">
        <f>SUM(Table1[[#This Row],[Web of Science
Marine]:[Web of Science
Renewable Energy]])</f>
        <v>0</v>
      </c>
    </row>
    <row r="60" spans="1:33" ht="15.75" x14ac:dyDescent="0.25">
      <c r="A60" s="8"/>
      <c r="B60" s="39" t="s">
        <v>135</v>
      </c>
      <c r="C60" s="23"/>
      <c r="D60" s="17"/>
      <c r="E60" s="17"/>
      <c r="F60" s="17"/>
      <c r="G60" s="17" t="s">
        <v>54</v>
      </c>
      <c r="H60" s="17" t="s">
        <v>136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25"/>
      <c r="U60" s="15"/>
      <c r="V60" s="17"/>
      <c r="W60" s="19"/>
      <c r="X60" s="21"/>
      <c r="Y60" s="13"/>
      <c r="Z60" s="28">
        <f>Table1[[#This Row],[NERC
Grants Awarded
(Total £)]]+Table1[[#This Row],[Innovate UK
Grants Awarded
(Total £)]]</f>
        <v>0</v>
      </c>
      <c r="AA60" s="30"/>
      <c r="AB60" s="30"/>
      <c r="AC60" s="30"/>
      <c r="AD60" s="30"/>
      <c r="AE60" s="30"/>
      <c r="AF60" s="30"/>
      <c r="AG60" s="30">
        <f>SUM(Table1[[#This Row],[Web of Science
Marine]:[Web of Science
Renewable Energy]])</f>
        <v>0</v>
      </c>
    </row>
    <row r="61" spans="1:33" ht="15.75" x14ac:dyDescent="0.25">
      <c r="A61" s="8"/>
      <c r="B61" s="39" t="s">
        <v>137</v>
      </c>
      <c r="C61" s="23"/>
      <c r="D61" s="17"/>
      <c r="E61" s="17"/>
      <c r="F61" s="17"/>
      <c r="G61" s="17" t="s">
        <v>138</v>
      </c>
      <c r="H61" s="17" t="s">
        <v>139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25"/>
      <c r="U61" s="15"/>
      <c r="V61" s="17"/>
      <c r="W61" s="19"/>
      <c r="X61" s="21"/>
      <c r="Y61" s="13"/>
      <c r="Z61" s="28">
        <f>Table1[[#This Row],[NERC
Grants Awarded
(Total £)]]+Table1[[#This Row],[Innovate UK
Grants Awarded
(Total £)]]</f>
        <v>0</v>
      </c>
      <c r="AA61" s="30"/>
      <c r="AB61" s="30"/>
      <c r="AC61" s="30"/>
      <c r="AD61" s="30"/>
      <c r="AE61" s="30"/>
      <c r="AF61" s="30"/>
      <c r="AG61" s="30">
        <f>SUM(Table1[[#This Row],[Web of Science
Marine]:[Web of Science
Renewable Energy]])</f>
        <v>0</v>
      </c>
    </row>
    <row r="62" spans="1:33" ht="15.75" x14ac:dyDescent="0.25">
      <c r="A62" s="8"/>
      <c r="B62" s="39" t="s">
        <v>140</v>
      </c>
      <c r="C62" s="23"/>
      <c r="D62" s="17"/>
      <c r="E62" s="17"/>
      <c r="F62" s="17"/>
      <c r="G62" s="17" t="s">
        <v>54</v>
      </c>
      <c r="H62" s="17" t="s">
        <v>141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25"/>
      <c r="U62" s="15">
        <v>2358664</v>
      </c>
      <c r="V62" s="17">
        <v>14</v>
      </c>
      <c r="W62" s="19"/>
      <c r="X62" s="21"/>
      <c r="Y62" s="13"/>
      <c r="Z62" s="28">
        <f>Table1[[#This Row],[NERC
Grants Awarded
(Total £)]]+Table1[[#This Row],[Innovate UK
Grants Awarded
(Total £)]]</f>
        <v>2358664</v>
      </c>
      <c r="AA62" s="30"/>
      <c r="AB62" s="30"/>
      <c r="AC62" s="30"/>
      <c r="AD62" s="30"/>
      <c r="AE62" s="30"/>
      <c r="AF62" s="30"/>
      <c r="AG62" s="30">
        <f>SUM(Table1[[#This Row],[Web of Science
Marine]:[Web of Science
Renewable Energy]])</f>
        <v>0</v>
      </c>
    </row>
    <row r="63" spans="1:33" ht="15.75" x14ac:dyDescent="0.25">
      <c r="A63" s="8"/>
      <c r="B63" s="39" t="s">
        <v>142</v>
      </c>
      <c r="C63" s="23"/>
      <c r="D63" s="17"/>
      <c r="E63" s="17" t="s">
        <v>54</v>
      </c>
      <c r="F63" s="17" t="s">
        <v>55</v>
      </c>
      <c r="G63" s="17" t="s">
        <v>55</v>
      </c>
      <c r="H63" s="17" t="s">
        <v>53</v>
      </c>
      <c r="I63" s="17" t="s">
        <v>53</v>
      </c>
      <c r="J63" s="17" t="s">
        <v>134</v>
      </c>
      <c r="K63" s="17" t="s">
        <v>134</v>
      </c>
      <c r="L63" s="17" t="s">
        <v>53</v>
      </c>
      <c r="M63" s="17" t="s">
        <v>55</v>
      </c>
      <c r="N63" s="17" t="s">
        <v>54</v>
      </c>
      <c r="O63" s="17"/>
      <c r="P63" s="17"/>
      <c r="Q63" s="17"/>
      <c r="R63" s="17"/>
      <c r="S63" s="17" t="s">
        <v>59</v>
      </c>
      <c r="T63" s="25" t="s">
        <v>54</v>
      </c>
      <c r="U63" s="15">
        <v>4956581</v>
      </c>
      <c r="V63" s="17">
        <v>21</v>
      </c>
      <c r="W63" s="19">
        <f>56963+32809</f>
        <v>89772</v>
      </c>
      <c r="X63" s="21">
        <v>2</v>
      </c>
      <c r="Y63" s="13" t="s">
        <v>57</v>
      </c>
      <c r="Z63" s="28">
        <f>Table1[[#This Row],[NERC
Grants Awarded
(Total £)]]+Table1[[#This Row],[Innovate UK
Grants Awarded
(Total £)]]</f>
        <v>5046353</v>
      </c>
      <c r="AA63" s="30">
        <v>4515</v>
      </c>
      <c r="AB63" s="30">
        <v>421</v>
      </c>
      <c r="AC63" s="30">
        <v>651</v>
      </c>
      <c r="AD63" s="30">
        <v>290</v>
      </c>
      <c r="AE63" s="30">
        <v>91</v>
      </c>
      <c r="AF63" s="30">
        <v>210</v>
      </c>
      <c r="AG63" s="30">
        <f>SUM(Table1[[#This Row],[Web of Science
Marine]:[Web of Science
Renewable Energy]])</f>
        <v>6178</v>
      </c>
    </row>
    <row r="64" spans="1:33" ht="15.75" x14ac:dyDescent="0.25">
      <c r="A64" s="8"/>
      <c r="B64" s="39" t="s">
        <v>143</v>
      </c>
      <c r="C64" s="23"/>
      <c r="D64" s="17"/>
      <c r="E64" s="17"/>
      <c r="F64" s="17" t="s">
        <v>54</v>
      </c>
      <c r="G64" s="17" t="s">
        <v>53</v>
      </c>
      <c r="H64" s="17" t="s">
        <v>53</v>
      </c>
      <c r="I64" s="17"/>
      <c r="J64" s="17" t="s">
        <v>53</v>
      </c>
      <c r="K64" s="17" t="s">
        <v>54</v>
      </c>
      <c r="L64" s="17"/>
      <c r="M64" s="17"/>
      <c r="N64" s="17" t="s">
        <v>53</v>
      </c>
      <c r="O64" s="17"/>
      <c r="P64" s="17"/>
      <c r="Q64" s="17"/>
      <c r="R64" s="17"/>
      <c r="S64" s="17" t="s">
        <v>53</v>
      </c>
      <c r="T64" s="25"/>
      <c r="U64" s="15">
        <v>618183</v>
      </c>
      <c r="V64" s="17">
        <v>3</v>
      </c>
      <c r="W64" s="19"/>
      <c r="X64" s="21"/>
      <c r="Y64" s="13"/>
      <c r="Z64" s="28">
        <f>Table1[[#This Row],[NERC
Grants Awarded
(Total £)]]+Table1[[#This Row],[Innovate UK
Grants Awarded
(Total £)]]</f>
        <v>618183</v>
      </c>
      <c r="AA64" s="30">
        <v>706</v>
      </c>
      <c r="AB64" s="30">
        <v>47</v>
      </c>
      <c r="AC64" s="30">
        <v>21</v>
      </c>
      <c r="AD64" s="30">
        <v>37</v>
      </c>
      <c r="AE64" s="30">
        <v>21</v>
      </c>
      <c r="AF64" s="30">
        <v>35</v>
      </c>
      <c r="AG64" s="30">
        <f>SUM(Table1[[#This Row],[Web of Science
Marine]:[Web of Science
Renewable Energy]])</f>
        <v>867</v>
      </c>
    </row>
    <row r="65" spans="1:33" ht="15.75" x14ac:dyDescent="0.25">
      <c r="A65" s="8"/>
      <c r="B65" s="39" t="s">
        <v>144</v>
      </c>
      <c r="C65" s="23" t="s">
        <v>54</v>
      </c>
      <c r="D65" s="17"/>
      <c r="E65" s="17"/>
      <c r="F65" s="17"/>
      <c r="G65" s="17"/>
      <c r="H65" s="17" t="s">
        <v>55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25"/>
      <c r="U65" s="15">
        <v>1147992</v>
      </c>
      <c r="V65" s="17">
        <v>4</v>
      </c>
      <c r="W65" s="19"/>
      <c r="X65" s="21"/>
      <c r="Y65" s="13"/>
      <c r="Z65" s="28">
        <f>Table1[[#This Row],[NERC
Grants Awarded
(Total £)]]+Table1[[#This Row],[Innovate UK
Grants Awarded
(Total £)]]</f>
        <v>1147992</v>
      </c>
      <c r="AA65" s="30">
        <v>1655</v>
      </c>
      <c r="AB65" s="30">
        <v>141</v>
      </c>
      <c r="AC65" s="30">
        <v>243</v>
      </c>
      <c r="AD65" s="30">
        <v>88</v>
      </c>
      <c r="AE65" s="30">
        <v>45</v>
      </c>
      <c r="AF65" s="30">
        <v>307</v>
      </c>
      <c r="AG65" s="30">
        <f>SUM(Table1[[#This Row],[Web of Science
Marine]:[Web of Science
Renewable Energy]])</f>
        <v>2479</v>
      </c>
    </row>
    <row r="66" spans="1:33" ht="15.75" x14ac:dyDescent="0.25">
      <c r="A66" s="8"/>
      <c r="B66" s="39" t="s">
        <v>145</v>
      </c>
      <c r="C66" s="23"/>
      <c r="D66" s="17"/>
      <c r="E66" s="17"/>
      <c r="F66" s="17"/>
      <c r="G66" s="17" t="s">
        <v>53</v>
      </c>
      <c r="H66" s="17"/>
      <c r="I66" s="17"/>
      <c r="J66" s="17" t="s">
        <v>55</v>
      </c>
      <c r="K66" s="17"/>
      <c r="L66" s="17"/>
      <c r="M66" s="17"/>
      <c r="N66" s="17"/>
      <c r="O66" s="17"/>
      <c r="P66" s="17"/>
      <c r="Q66" s="17"/>
      <c r="R66" s="17"/>
      <c r="S66" s="17"/>
      <c r="T66" s="25"/>
      <c r="U66" s="15">
        <v>1191020</v>
      </c>
      <c r="V66" s="17">
        <v>7</v>
      </c>
      <c r="W66" s="19">
        <f>196288+173312</f>
        <v>369600</v>
      </c>
      <c r="X66" s="21">
        <v>2</v>
      </c>
      <c r="Y66" s="13"/>
      <c r="Z66" s="28">
        <f>Table1[[#This Row],[NERC
Grants Awarded
(Total £)]]+Table1[[#This Row],[Innovate UK
Grants Awarded
(Total £)]]</f>
        <v>1560620</v>
      </c>
      <c r="AA66" s="30"/>
      <c r="AB66" s="30"/>
      <c r="AC66" s="30"/>
      <c r="AD66" s="30"/>
      <c r="AE66" s="30"/>
      <c r="AF66" s="30"/>
      <c r="AG66" s="30">
        <f>SUM(Table1[[#This Row],[Web of Science
Marine]:[Web of Science
Renewable Energy]])</f>
        <v>0</v>
      </c>
    </row>
    <row r="67" spans="1:33" ht="15.75" x14ac:dyDescent="0.25">
      <c r="A67" s="8"/>
      <c r="B67" s="39" t="s">
        <v>146</v>
      </c>
      <c r="C67" s="23"/>
      <c r="D67" s="17"/>
      <c r="E67" s="17"/>
      <c r="F67" s="17"/>
      <c r="G67" s="17" t="s">
        <v>97</v>
      </c>
      <c r="H67" s="17" t="s">
        <v>59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25"/>
      <c r="U67" s="15">
        <v>872071</v>
      </c>
      <c r="V67" s="17">
        <v>4</v>
      </c>
      <c r="W67" s="19"/>
      <c r="X67" s="21"/>
      <c r="Y67" s="13"/>
      <c r="Z67" s="28">
        <f>Table1[[#This Row],[NERC
Grants Awarded
(Total £)]]+Table1[[#This Row],[Innovate UK
Grants Awarded
(Total £)]]</f>
        <v>872071</v>
      </c>
      <c r="AA67" s="30"/>
      <c r="AB67" s="30"/>
      <c r="AC67" s="30"/>
      <c r="AD67" s="30"/>
      <c r="AE67" s="30"/>
      <c r="AF67" s="30"/>
      <c r="AG67" s="30">
        <f>SUM(Table1[[#This Row],[Web of Science
Marine]:[Web of Science
Renewable Energy]])</f>
        <v>0</v>
      </c>
    </row>
    <row r="68" spans="1:33" ht="15.75" x14ac:dyDescent="0.25">
      <c r="A68" s="8"/>
      <c r="B68" s="39" t="s">
        <v>147</v>
      </c>
      <c r="C68" s="23"/>
      <c r="D68" s="17"/>
      <c r="E68" s="17"/>
      <c r="F68" s="17" t="s">
        <v>59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25"/>
      <c r="U68" s="15">
        <v>95169</v>
      </c>
      <c r="V68" s="17">
        <v>2</v>
      </c>
      <c r="W68" s="19"/>
      <c r="X68" s="21"/>
      <c r="Y68" s="13"/>
      <c r="Z68" s="28">
        <f>Table1[[#This Row],[NERC
Grants Awarded
(Total £)]]+Table1[[#This Row],[Innovate UK
Grants Awarded
(Total £)]]</f>
        <v>95169</v>
      </c>
      <c r="AA68" s="30"/>
      <c r="AB68" s="30"/>
      <c r="AC68" s="30"/>
      <c r="AD68" s="30"/>
      <c r="AE68" s="30"/>
      <c r="AF68" s="30"/>
      <c r="AG68" s="30">
        <f>SUM(Table1[[#This Row],[Web of Science
Marine]:[Web of Science
Renewable Energy]])</f>
        <v>0</v>
      </c>
    </row>
    <row r="69" spans="1:33" ht="15.75" x14ac:dyDescent="0.25">
      <c r="A69" s="8"/>
      <c r="B69" s="39" t="s">
        <v>148</v>
      </c>
      <c r="C69" s="23" t="s">
        <v>53</v>
      </c>
      <c r="D69" s="17"/>
      <c r="E69" s="17"/>
      <c r="F69" s="17"/>
      <c r="G69" s="17"/>
      <c r="H69" s="17"/>
      <c r="I69" s="17"/>
      <c r="J69" s="17" t="s">
        <v>149</v>
      </c>
      <c r="K69" s="17"/>
      <c r="L69" s="17" t="s">
        <v>54</v>
      </c>
      <c r="M69" s="17"/>
      <c r="N69" s="17"/>
      <c r="O69" s="17" t="s">
        <v>54</v>
      </c>
      <c r="P69" s="17"/>
      <c r="Q69" s="17"/>
      <c r="R69" s="17"/>
      <c r="S69" s="17"/>
      <c r="T69" s="25"/>
      <c r="U69" s="15">
        <v>8113549</v>
      </c>
      <c r="V69" s="17">
        <v>27</v>
      </c>
      <c r="W69" s="19"/>
      <c r="X69" s="21"/>
      <c r="Y69" s="13" t="s">
        <v>57</v>
      </c>
      <c r="Z69" s="28">
        <f>Table1[[#This Row],[NERC
Grants Awarded
(Total £)]]+Table1[[#This Row],[Innovate UK
Grants Awarded
(Total £)]]</f>
        <v>8113549</v>
      </c>
      <c r="AA69" s="30">
        <v>3988</v>
      </c>
      <c r="AB69" s="30">
        <v>570</v>
      </c>
      <c r="AC69" s="30">
        <v>709</v>
      </c>
      <c r="AD69" s="30">
        <v>164</v>
      </c>
      <c r="AE69" s="30">
        <v>28</v>
      </c>
      <c r="AF69" s="30">
        <v>166</v>
      </c>
      <c r="AG69" s="30">
        <f>SUM(Table1[[#This Row],[Web of Science
Marine]:[Web of Science
Renewable Energy]])</f>
        <v>5625</v>
      </c>
    </row>
    <row r="70" spans="1:33" ht="15.75" x14ac:dyDescent="0.25">
      <c r="A70" s="8"/>
      <c r="B70" s="39" t="s">
        <v>150</v>
      </c>
      <c r="C70" s="23"/>
      <c r="D70" s="17"/>
      <c r="E70" s="17"/>
      <c r="F70" s="17"/>
      <c r="G70" s="17" t="s">
        <v>55</v>
      </c>
      <c r="H70" s="17"/>
      <c r="I70" s="17"/>
      <c r="J70" s="17" t="s">
        <v>53</v>
      </c>
      <c r="K70" s="17"/>
      <c r="L70" s="17" t="s">
        <v>53</v>
      </c>
      <c r="M70" s="17"/>
      <c r="N70" s="17"/>
      <c r="O70" s="17"/>
      <c r="P70" s="17"/>
      <c r="Q70" s="17"/>
      <c r="R70" s="17"/>
      <c r="S70" s="17"/>
      <c r="T70" s="25"/>
      <c r="U70" s="15">
        <v>89117</v>
      </c>
      <c r="V70" s="17">
        <v>1</v>
      </c>
      <c r="W70" s="19"/>
      <c r="X70" s="21"/>
      <c r="Y70" s="13"/>
      <c r="Z70" s="28">
        <f>Table1[[#This Row],[NERC
Grants Awarded
(Total £)]]+Table1[[#This Row],[Innovate UK
Grants Awarded
(Total £)]]</f>
        <v>89117</v>
      </c>
      <c r="AA70" s="30">
        <v>87</v>
      </c>
      <c r="AB70" s="30">
        <v>29</v>
      </c>
      <c r="AC70" s="30">
        <v>5</v>
      </c>
      <c r="AD70" s="30">
        <v>14</v>
      </c>
      <c r="AE70" s="30">
        <v>2</v>
      </c>
      <c r="AF70" s="30">
        <v>16</v>
      </c>
      <c r="AG70" s="30">
        <f>SUM(Table1[[#This Row],[Web of Science
Marine]:[Web of Science
Renewable Energy]])</f>
        <v>153</v>
      </c>
    </row>
    <row r="71" spans="1:33" ht="15.75" x14ac:dyDescent="0.25">
      <c r="A71" s="8"/>
      <c r="B71" s="39" t="s">
        <v>151</v>
      </c>
      <c r="C71" s="23"/>
      <c r="D71" s="17"/>
      <c r="E71" s="17"/>
      <c r="F71" s="17"/>
      <c r="G71" s="17" t="s">
        <v>54</v>
      </c>
      <c r="H71" s="17" t="s">
        <v>53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25"/>
      <c r="U71" s="15"/>
      <c r="V71" s="17"/>
      <c r="W71" s="19"/>
      <c r="X71" s="21"/>
      <c r="Y71" s="13"/>
      <c r="Z71" s="28">
        <f>Table1[[#This Row],[NERC
Grants Awarded
(Total £)]]+Table1[[#This Row],[Innovate UK
Grants Awarded
(Total £)]]</f>
        <v>0</v>
      </c>
      <c r="AA71" s="30"/>
      <c r="AB71" s="30"/>
      <c r="AC71" s="30"/>
      <c r="AD71" s="30"/>
      <c r="AE71" s="30"/>
      <c r="AF71" s="30"/>
      <c r="AG71" s="30">
        <f>SUM(Table1[[#This Row],[Web of Science
Marine]:[Web of Science
Renewable Energy]])</f>
        <v>0</v>
      </c>
    </row>
    <row r="72" spans="1:33" ht="15.75" x14ac:dyDescent="0.25">
      <c r="A72" s="8"/>
      <c r="B72" s="39" t="s">
        <v>152</v>
      </c>
      <c r="C72" s="23" t="s">
        <v>104</v>
      </c>
      <c r="D72" s="17"/>
      <c r="E72" s="17"/>
      <c r="F72" s="17"/>
      <c r="G72" s="17"/>
      <c r="H72" s="17" t="s">
        <v>153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25"/>
      <c r="U72" s="15">
        <v>2403809</v>
      </c>
      <c r="V72" s="17">
        <v>9</v>
      </c>
      <c r="W72" s="19"/>
      <c r="X72" s="21"/>
      <c r="Y72" s="13"/>
      <c r="Z72" s="28">
        <f>Table1[[#This Row],[NERC
Grants Awarded
(Total £)]]+Table1[[#This Row],[Innovate UK
Grants Awarded
(Total £)]]</f>
        <v>2403809</v>
      </c>
      <c r="AA72" s="30"/>
      <c r="AB72" s="30"/>
      <c r="AC72" s="30"/>
      <c r="AD72" s="30"/>
      <c r="AE72" s="30"/>
      <c r="AF72" s="30"/>
      <c r="AG72" s="30">
        <f>SUM(Table1[[#This Row],[Web of Science
Marine]:[Web of Science
Renewable Energy]])</f>
        <v>0</v>
      </c>
    </row>
    <row r="73" spans="1:33" ht="15.75" x14ac:dyDescent="0.25">
      <c r="A73" s="8"/>
      <c r="B73" s="39" t="s">
        <v>154</v>
      </c>
      <c r="C73" s="23"/>
      <c r="D73" s="17"/>
      <c r="E73" s="17"/>
      <c r="F73" s="17"/>
      <c r="G73" s="17"/>
      <c r="H73" s="17" t="s">
        <v>59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25"/>
      <c r="U73" s="15"/>
      <c r="V73" s="17"/>
      <c r="W73" s="19"/>
      <c r="X73" s="21"/>
      <c r="Y73" s="13"/>
      <c r="Z73" s="28">
        <f>Table1[[#This Row],[NERC
Grants Awarded
(Total £)]]+Table1[[#This Row],[Innovate UK
Grants Awarded
(Total £)]]</f>
        <v>0</v>
      </c>
      <c r="AA73" s="30"/>
      <c r="AB73" s="30"/>
      <c r="AC73" s="30"/>
      <c r="AD73" s="30"/>
      <c r="AE73" s="30"/>
      <c r="AF73" s="30"/>
      <c r="AG73" s="30">
        <f>SUM(Table1[[#This Row],[Web of Science
Marine]:[Web of Science
Renewable Energy]])</f>
        <v>0</v>
      </c>
    </row>
    <row r="74" spans="1:33" ht="15.75" x14ac:dyDescent="0.25">
      <c r="A74" s="8"/>
      <c r="B74" s="39" t="s">
        <v>155</v>
      </c>
      <c r="C74" s="23"/>
      <c r="D74" s="17"/>
      <c r="E74" s="17" t="s">
        <v>54</v>
      </c>
      <c r="F74" s="17" t="s">
        <v>55</v>
      </c>
      <c r="G74" s="17"/>
      <c r="H74" s="17" t="s">
        <v>156</v>
      </c>
      <c r="I74" s="17"/>
      <c r="J74" s="17" t="s">
        <v>55</v>
      </c>
      <c r="K74" s="17" t="s">
        <v>55</v>
      </c>
      <c r="L74" s="17"/>
      <c r="M74" s="17"/>
      <c r="N74" s="17" t="s">
        <v>54</v>
      </c>
      <c r="O74" s="17"/>
      <c r="P74" s="17"/>
      <c r="Q74" s="17"/>
      <c r="R74" s="17"/>
      <c r="S74" s="17" t="s">
        <v>55</v>
      </c>
      <c r="T74" s="25" t="s">
        <v>54</v>
      </c>
      <c r="U74" s="15">
        <v>26383970</v>
      </c>
      <c r="V74" s="17">
        <v>54</v>
      </c>
      <c r="W74" s="19">
        <v>129181</v>
      </c>
      <c r="X74" s="21">
        <v>1</v>
      </c>
      <c r="Y74" s="13"/>
      <c r="Z74" s="28">
        <f>Table1[[#This Row],[NERC
Grants Awarded
(Total £)]]+Table1[[#This Row],[Innovate UK
Grants Awarded
(Total £)]]</f>
        <v>26513151</v>
      </c>
      <c r="AA74" s="31">
        <v>2436</v>
      </c>
      <c r="AB74" s="31">
        <v>130</v>
      </c>
      <c r="AC74" s="31">
        <v>177</v>
      </c>
      <c r="AD74" s="31">
        <v>44</v>
      </c>
      <c r="AE74" s="31">
        <v>61</v>
      </c>
      <c r="AF74" s="31">
        <v>188</v>
      </c>
      <c r="AG74" s="30">
        <f>SUM(Table1[[#This Row],[Web of Science
Marine]:[Web of Science
Renewable Energy]])</f>
        <v>3036</v>
      </c>
    </row>
    <row r="75" spans="1:33" ht="15.75" x14ac:dyDescent="0.25">
      <c r="A75" s="8"/>
      <c r="B75" s="39" t="s">
        <v>157</v>
      </c>
      <c r="C75" s="23"/>
      <c r="D75" s="17"/>
      <c r="E75" s="17"/>
      <c r="F75" s="17"/>
      <c r="G75" s="17"/>
      <c r="H75" s="17"/>
      <c r="I75" s="17"/>
      <c r="J75" s="17"/>
      <c r="K75" s="17"/>
      <c r="L75" s="17"/>
      <c r="M75" s="17" t="s">
        <v>83</v>
      </c>
      <c r="N75" s="17"/>
      <c r="O75" s="17"/>
      <c r="P75" s="17"/>
      <c r="Q75" s="17"/>
      <c r="R75" s="17"/>
      <c r="S75" s="17"/>
      <c r="T75" s="25"/>
      <c r="U75" s="15"/>
      <c r="V75" s="17"/>
      <c r="W75" s="19"/>
      <c r="X75" s="21"/>
      <c r="Y75" s="13"/>
      <c r="Z75" s="28">
        <f>Table1[[#This Row],[NERC
Grants Awarded
(Total £)]]+Table1[[#This Row],[Innovate UK
Grants Awarded
(Total £)]]</f>
        <v>0</v>
      </c>
      <c r="AA75" s="30"/>
      <c r="AB75" s="30"/>
      <c r="AC75" s="30"/>
      <c r="AD75" s="30"/>
      <c r="AE75" s="30"/>
      <c r="AF75" s="30"/>
      <c r="AG75" s="30">
        <f>SUM(Table1[[#This Row],[Web of Science
Marine]:[Web of Science
Renewable Energy]])</f>
        <v>0</v>
      </c>
    </row>
    <row r="76" spans="1:33" ht="15.75" x14ac:dyDescent="0.25">
      <c r="A76" s="8"/>
      <c r="B76" s="39" t="s">
        <v>158</v>
      </c>
      <c r="C76" s="41"/>
      <c r="D76" s="42" t="s">
        <v>54</v>
      </c>
      <c r="E76" s="42"/>
      <c r="F76" s="42"/>
      <c r="G76" s="42"/>
      <c r="H76" s="42"/>
      <c r="I76" s="42" t="s">
        <v>54</v>
      </c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3"/>
      <c r="U76" s="15">
        <v>540076</v>
      </c>
      <c r="V76" s="17">
        <v>3</v>
      </c>
      <c r="W76" s="44"/>
      <c r="X76" s="45"/>
      <c r="Y76" s="46"/>
      <c r="Z76" s="47">
        <f>Table1[[#This Row],[NERC
Grants Awarded
(Total £)]]+Table1[[#This Row],[Innovate UK
Grants Awarded
(Total £)]]</f>
        <v>540076</v>
      </c>
      <c r="AA76" s="50">
        <v>569</v>
      </c>
      <c r="AB76" s="49">
        <v>19</v>
      </c>
      <c r="AC76" s="48">
        <v>16</v>
      </c>
      <c r="AD76" s="48">
        <v>0</v>
      </c>
      <c r="AE76" s="48">
        <v>360</v>
      </c>
      <c r="AF76" s="49">
        <v>376</v>
      </c>
      <c r="AG76" s="30">
        <f>SUM(Table1[[#This Row],[Web of Science
Marine]:[Web of Science
Renewable Energy]])</f>
        <v>1340</v>
      </c>
    </row>
    <row r="77" spans="1:33" ht="15.75" x14ac:dyDescent="0.25">
      <c r="A77" s="8"/>
      <c r="B77" s="39" t="s">
        <v>159</v>
      </c>
      <c r="C77" s="23" t="s">
        <v>54</v>
      </c>
      <c r="D77" s="17"/>
      <c r="E77" s="17"/>
      <c r="F77" s="17"/>
      <c r="G77" s="17" t="s">
        <v>160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25"/>
      <c r="U77" s="15"/>
      <c r="V77" s="17"/>
      <c r="W77" s="19"/>
      <c r="X77" s="21"/>
      <c r="Y77" s="13"/>
      <c r="Z77" s="28">
        <f>Table1[[#This Row],[NERC
Grants Awarded
(Total £)]]+Table1[[#This Row],[Innovate UK
Grants Awarded
(Total £)]]</f>
        <v>0</v>
      </c>
      <c r="AA77" s="30"/>
      <c r="AB77" s="30"/>
      <c r="AC77" s="30"/>
      <c r="AD77" s="30"/>
      <c r="AE77" s="30"/>
      <c r="AF77" s="30"/>
      <c r="AG77" s="30">
        <f>SUM(Table1[[#This Row],[Web of Science
Marine]:[Web of Science
Renewable Energy]])</f>
        <v>0</v>
      </c>
    </row>
    <row r="78" spans="1:33" ht="15.75" x14ac:dyDescent="0.25">
      <c r="A78" s="8"/>
      <c r="B78" s="39" t="s">
        <v>161</v>
      </c>
      <c r="C78" s="23"/>
      <c r="D78" s="17"/>
      <c r="E78" s="17"/>
      <c r="F78" s="17"/>
      <c r="G78" s="17" t="s">
        <v>54</v>
      </c>
      <c r="H78" s="17" t="s">
        <v>53</v>
      </c>
      <c r="I78" s="17"/>
      <c r="J78" s="17" t="s">
        <v>53</v>
      </c>
      <c r="K78" s="17"/>
      <c r="L78" s="17"/>
      <c r="M78" s="17"/>
      <c r="N78" s="17"/>
      <c r="O78" s="17"/>
      <c r="P78" s="17"/>
      <c r="Q78" s="17"/>
      <c r="R78" s="17"/>
      <c r="S78" s="17"/>
      <c r="T78" s="25"/>
      <c r="U78" s="15"/>
      <c r="V78" s="17"/>
      <c r="W78" s="19"/>
      <c r="X78" s="21"/>
      <c r="Y78" s="13"/>
      <c r="Z78" s="28">
        <f>Table1[[#This Row],[NERC
Grants Awarded
(Total £)]]+Table1[[#This Row],[Innovate UK
Grants Awarded
(Total £)]]</f>
        <v>0</v>
      </c>
      <c r="AA78" s="30"/>
      <c r="AB78" s="30"/>
      <c r="AC78" s="30"/>
      <c r="AD78" s="30"/>
      <c r="AE78" s="30"/>
      <c r="AF78" s="30"/>
      <c r="AG78" s="30">
        <f>SUM(Table1[[#This Row],[Web of Science
Marine]:[Web of Science
Renewable Energy]])</f>
        <v>0</v>
      </c>
    </row>
    <row r="79" spans="1:33" ht="15.75" x14ac:dyDescent="0.25">
      <c r="A79" s="8"/>
      <c r="B79" s="39" t="s">
        <v>162</v>
      </c>
      <c r="C79" s="23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25" t="s">
        <v>83</v>
      </c>
      <c r="U79" s="15"/>
      <c r="V79" s="17"/>
      <c r="W79" s="19"/>
      <c r="X79" s="21"/>
      <c r="Y79" s="13"/>
      <c r="Z79" s="28">
        <f>Table1[[#This Row],[NERC
Grants Awarded
(Total £)]]+Table1[[#This Row],[Innovate UK
Grants Awarded
(Total £)]]</f>
        <v>0</v>
      </c>
      <c r="AA79" s="30"/>
      <c r="AB79" s="30"/>
      <c r="AC79" s="30"/>
      <c r="AD79" s="30"/>
      <c r="AE79" s="30"/>
      <c r="AF79" s="30"/>
      <c r="AG79" s="30">
        <f>SUM(Table1[[#This Row],[Web of Science
Marine]:[Web of Science
Renewable Energy]])</f>
        <v>0</v>
      </c>
    </row>
    <row r="80" spans="1:33" ht="15.75" x14ac:dyDescent="0.25">
      <c r="A80" s="8"/>
      <c r="B80" s="39" t="s">
        <v>163</v>
      </c>
      <c r="C80" s="23" t="s">
        <v>54</v>
      </c>
      <c r="D80" s="17"/>
      <c r="E80" s="17"/>
      <c r="F80" s="17" t="s">
        <v>59</v>
      </c>
      <c r="G80" s="17"/>
      <c r="H80" s="17" t="s">
        <v>53</v>
      </c>
      <c r="I80" s="17"/>
      <c r="J80" s="17" t="s">
        <v>59</v>
      </c>
      <c r="K80" s="17"/>
      <c r="L80" s="17"/>
      <c r="M80" s="17"/>
      <c r="N80" s="17"/>
      <c r="O80" s="17"/>
      <c r="P80" s="17"/>
      <c r="Q80" s="17"/>
      <c r="R80" s="17"/>
      <c r="S80" s="17"/>
      <c r="T80" s="25"/>
      <c r="U80" s="15">
        <v>2284641</v>
      </c>
      <c r="V80" s="17">
        <v>19</v>
      </c>
      <c r="W80" s="19"/>
      <c r="X80" s="21"/>
      <c r="Y80" s="13"/>
      <c r="Z80" s="28">
        <f>Table1[[#This Row],[NERC
Grants Awarded
(Total £)]]+Table1[[#This Row],[Innovate UK
Grants Awarded
(Total £)]]</f>
        <v>2284641</v>
      </c>
      <c r="AA80" s="30">
        <v>1540</v>
      </c>
      <c r="AB80" s="30">
        <v>180</v>
      </c>
      <c r="AC80" s="30">
        <v>322</v>
      </c>
      <c r="AD80" s="30">
        <v>46</v>
      </c>
      <c r="AE80" s="30">
        <v>25</v>
      </c>
      <c r="AF80" s="30">
        <v>159</v>
      </c>
      <c r="AG80" s="30">
        <f>SUM(Table1[[#This Row],[Web of Science
Marine]:[Web of Science
Renewable Energy]])</f>
        <v>2272</v>
      </c>
    </row>
    <row r="81" spans="1:33" ht="15.75" x14ac:dyDescent="0.25">
      <c r="A81" s="8"/>
      <c r="B81" s="39" t="s">
        <v>164</v>
      </c>
      <c r="C81" s="23"/>
      <c r="D81" s="17"/>
      <c r="E81" s="17"/>
      <c r="F81" s="17"/>
      <c r="G81" s="17" t="s">
        <v>54</v>
      </c>
      <c r="H81" s="17" t="s">
        <v>53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25"/>
      <c r="U81" s="15"/>
      <c r="V81" s="17"/>
      <c r="W81" s="19"/>
      <c r="X81" s="21"/>
      <c r="Y81" s="13"/>
      <c r="Z81" s="28">
        <f>Table1[[#This Row],[NERC
Grants Awarded
(Total £)]]+Table1[[#This Row],[Innovate UK
Grants Awarded
(Total £)]]</f>
        <v>0</v>
      </c>
      <c r="AA81" s="30"/>
      <c r="AB81" s="30"/>
      <c r="AC81" s="30"/>
      <c r="AD81" s="30"/>
      <c r="AE81" s="30"/>
      <c r="AF81" s="30"/>
      <c r="AG81" s="30">
        <f>SUM(Table1[[#This Row],[Web of Science
Marine]:[Web of Science
Renewable Energy]])</f>
        <v>0</v>
      </c>
    </row>
    <row r="82" spans="1:33" ht="15.75" x14ac:dyDescent="0.25">
      <c r="A82" s="8"/>
      <c r="B82" s="39" t="s">
        <v>165</v>
      </c>
      <c r="C82" s="23"/>
      <c r="D82" s="17"/>
      <c r="E82" s="17"/>
      <c r="F82" s="17" t="s">
        <v>55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25"/>
      <c r="U82" s="15">
        <v>1251235</v>
      </c>
      <c r="V82" s="17">
        <v>7</v>
      </c>
      <c r="W82" s="19"/>
      <c r="X82" s="21"/>
      <c r="Y82" s="13"/>
      <c r="Z82" s="28">
        <f>Table1[[#This Row],[NERC
Grants Awarded
(Total £)]]+Table1[[#This Row],[Innovate UK
Grants Awarded
(Total £)]]</f>
        <v>1251235</v>
      </c>
      <c r="AA82" s="30"/>
      <c r="AB82" s="30"/>
      <c r="AC82" s="30"/>
      <c r="AD82" s="30"/>
      <c r="AE82" s="30"/>
      <c r="AF82" s="30"/>
      <c r="AG82" s="30">
        <f>SUM(Table1[[#This Row],[Web of Science
Marine]:[Web of Science
Renewable Energy]])</f>
        <v>0</v>
      </c>
    </row>
    <row r="83" spans="1:33" ht="15.75" x14ac:dyDescent="0.25">
      <c r="A83" s="8"/>
      <c r="B83" s="39" t="s">
        <v>166</v>
      </c>
      <c r="C83" s="23"/>
      <c r="D83" s="17"/>
      <c r="E83" s="17"/>
      <c r="F83" s="17" t="s">
        <v>53</v>
      </c>
      <c r="G83" s="17" t="s">
        <v>54</v>
      </c>
      <c r="H83" s="17"/>
      <c r="I83" s="17"/>
      <c r="J83" s="17"/>
      <c r="K83" s="17"/>
      <c r="L83" s="17"/>
      <c r="M83" s="17"/>
      <c r="N83" s="17" t="s">
        <v>59</v>
      </c>
      <c r="O83" s="17"/>
      <c r="P83" s="17"/>
      <c r="Q83" s="17"/>
      <c r="R83" s="17"/>
      <c r="S83" s="17"/>
      <c r="T83" s="25"/>
      <c r="U83" s="15"/>
      <c r="V83" s="17"/>
      <c r="W83" s="19"/>
      <c r="X83" s="21"/>
      <c r="Y83" s="13"/>
      <c r="Z83" s="28">
        <f>Table1[[#This Row],[NERC
Grants Awarded
(Total £)]]+Table1[[#This Row],[Innovate UK
Grants Awarded
(Total £)]]</f>
        <v>0</v>
      </c>
      <c r="AA83" s="30"/>
      <c r="AB83" s="30"/>
      <c r="AC83" s="30"/>
      <c r="AD83" s="30"/>
      <c r="AE83" s="30"/>
      <c r="AF83" s="30"/>
      <c r="AG83" s="30">
        <f>SUM(Table1[[#This Row],[Web of Science
Marine]:[Web of Science
Renewable Energy]])</f>
        <v>0</v>
      </c>
    </row>
    <row r="84" spans="1:33" ht="15.75" x14ac:dyDescent="0.25">
      <c r="A84" s="8"/>
      <c r="B84" s="39" t="s">
        <v>167</v>
      </c>
      <c r="C84" s="23"/>
      <c r="D84" s="17"/>
      <c r="E84" s="17"/>
      <c r="F84" s="17"/>
      <c r="G84" s="17" t="s">
        <v>54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25"/>
      <c r="U84" s="15"/>
      <c r="V84" s="17"/>
      <c r="W84" s="19"/>
      <c r="X84" s="21"/>
      <c r="Y84" s="13"/>
      <c r="Z84" s="28">
        <f>Table1[[#This Row],[NERC
Grants Awarded
(Total £)]]+Table1[[#This Row],[Innovate UK
Grants Awarded
(Total £)]]</f>
        <v>0</v>
      </c>
      <c r="AA84" s="30"/>
      <c r="AB84" s="30"/>
      <c r="AC84" s="30"/>
      <c r="AD84" s="30"/>
      <c r="AE84" s="30"/>
      <c r="AF84" s="30"/>
      <c r="AG84" s="30">
        <f>SUM(Table1[[#This Row],[Web of Science
Marine]:[Web of Science
Renewable Energy]])</f>
        <v>0</v>
      </c>
    </row>
    <row r="85" spans="1:33" ht="15.75" x14ac:dyDescent="0.25">
      <c r="A85" s="8"/>
      <c r="B85" s="39" t="s">
        <v>168</v>
      </c>
      <c r="C85" s="23"/>
      <c r="D85" s="17"/>
      <c r="E85" s="17"/>
      <c r="F85" s="17"/>
      <c r="G85" s="17"/>
      <c r="H85" s="17" t="s">
        <v>169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25"/>
      <c r="U85" s="15"/>
      <c r="V85" s="17"/>
      <c r="W85" s="19"/>
      <c r="X85" s="21"/>
      <c r="Y85" s="13"/>
      <c r="Z85" s="28">
        <f>Table1[[#This Row],[NERC
Grants Awarded
(Total £)]]+Table1[[#This Row],[Innovate UK
Grants Awarded
(Total £)]]</f>
        <v>0</v>
      </c>
      <c r="AA85" s="30"/>
      <c r="AB85" s="30"/>
      <c r="AC85" s="30"/>
      <c r="AD85" s="30"/>
      <c r="AE85" s="30"/>
      <c r="AF85" s="30"/>
      <c r="AG85" s="30">
        <f>SUM(Table1[[#This Row],[Web of Science
Marine]:[Web of Science
Renewable Energy]])</f>
        <v>0</v>
      </c>
    </row>
    <row r="86" spans="1:33" ht="15.75" x14ac:dyDescent="0.25">
      <c r="A86" s="8"/>
      <c r="B86" s="39" t="s">
        <v>170</v>
      </c>
      <c r="C86" s="23"/>
      <c r="D86" s="17"/>
      <c r="E86" s="17"/>
      <c r="F86" s="17" t="s">
        <v>53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25"/>
      <c r="U86" s="15"/>
      <c r="V86" s="17"/>
      <c r="W86" s="19"/>
      <c r="X86" s="21"/>
      <c r="Y86" s="13"/>
      <c r="Z86" s="28">
        <f>Table1[[#This Row],[NERC
Grants Awarded
(Total £)]]+Table1[[#This Row],[Innovate UK
Grants Awarded
(Total £)]]</f>
        <v>0</v>
      </c>
      <c r="AA86" s="30"/>
      <c r="AB86" s="30"/>
      <c r="AC86" s="30"/>
      <c r="AD86" s="30"/>
      <c r="AE86" s="30"/>
      <c r="AF86" s="30"/>
      <c r="AG86" s="30">
        <f>SUM(Table1[[#This Row],[Web of Science
Marine]:[Web of Science
Renewable Energy]])</f>
        <v>0</v>
      </c>
    </row>
    <row r="87" spans="1:33" ht="16.5" thickBot="1" x14ac:dyDescent="0.3">
      <c r="A87" s="8"/>
      <c r="B87" s="40" t="s">
        <v>171</v>
      </c>
      <c r="C87" s="26" t="s">
        <v>60</v>
      </c>
      <c r="D87" s="18"/>
      <c r="E87" s="18"/>
      <c r="F87" s="18" t="s">
        <v>172</v>
      </c>
      <c r="G87" s="18" t="s">
        <v>54</v>
      </c>
      <c r="H87" s="18" t="s">
        <v>173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27"/>
      <c r="U87" s="16">
        <v>1155252</v>
      </c>
      <c r="V87" s="18">
        <v>9</v>
      </c>
      <c r="W87" s="20"/>
      <c r="X87" s="22"/>
      <c r="Y87" s="14"/>
      <c r="Z87" s="29">
        <f>Table1[[#This Row],[NERC
Grants Awarded
(Total £)]]+Table1[[#This Row],[Innovate UK
Grants Awarded
(Total £)]]</f>
        <v>1155252</v>
      </c>
      <c r="AA87" s="32">
        <v>696</v>
      </c>
      <c r="AB87" s="32">
        <v>99</v>
      </c>
      <c r="AC87" s="32">
        <v>51</v>
      </c>
      <c r="AD87" s="32">
        <v>56</v>
      </c>
      <c r="AE87" s="32">
        <v>8</v>
      </c>
      <c r="AF87" s="32">
        <v>90</v>
      </c>
      <c r="AG87" s="32">
        <f>SUM(Table1[[#This Row],[Web of Science
Marine]:[Web of Science
Renewable Energy]])</f>
        <v>1000</v>
      </c>
    </row>
  </sheetData>
  <mergeCells count="7">
    <mergeCell ref="U9:AG9"/>
    <mergeCell ref="U8:AG8"/>
    <mergeCell ref="B8:B9"/>
    <mergeCell ref="B2:B6"/>
    <mergeCell ref="C1:I1"/>
    <mergeCell ref="C9:T9"/>
    <mergeCell ref="C8:T8"/>
  </mergeCells>
  <phoneticPr fontId="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5B16-A32F-402D-ADEF-CA76F1D7F7E4}">
  <dimension ref="B2:G19"/>
  <sheetViews>
    <sheetView workbookViewId="0">
      <selection activeCell="D22" sqref="D22"/>
    </sheetView>
  </sheetViews>
  <sheetFormatPr defaultRowHeight="15" x14ac:dyDescent="0.2"/>
  <cols>
    <col min="2" max="2" width="24" bestFit="1" customWidth="1"/>
    <col min="3" max="3" width="19.77734375" bestFit="1" customWidth="1"/>
    <col min="4" max="4" width="25.6640625" bestFit="1" customWidth="1"/>
    <col min="5" max="5" width="22.109375" bestFit="1" customWidth="1"/>
    <col min="6" max="6" width="23.44140625" bestFit="1" customWidth="1"/>
    <col min="7" max="7" width="55" customWidth="1"/>
    <col min="8" max="8" width="7.44140625" bestFit="1" customWidth="1"/>
    <col min="9" max="19" width="8.44140625" bestFit="1" customWidth="1"/>
    <col min="20" max="39" width="9.88671875" bestFit="1" customWidth="1"/>
    <col min="40" max="42" width="10.88671875" bestFit="1" customWidth="1"/>
  </cols>
  <sheetData>
    <row r="2" spans="2:7" ht="15.75" thickBot="1" x14ac:dyDescent="0.25"/>
    <row r="3" spans="2:7" ht="20.100000000000001" customHeight="1" x14ac:dyDescent="0.2">
      <c r="B3" s="51" t="s">
        <v>16</v>
      </c>
      <c r="C3" s="51" t="s">
        <v>174</v>
      </c>
      <c r="D3" s="62" t="s">
        <v>175</v>
      </c>
      <c r="E3" s="53" t="s">
        <v>176</v>
      </c>
      <c r="F3" s="52" t="s">
        <v>177</v>
      </c>
      <c r="G3" s="54" t="s">
        <v>178</v>
      </c>
    </row>
    <row r="4" spans="2:7" ht="32.1" customHeight="1" x14ac:dyDescent="0.2">
      <c r="B4" s="55" t="s">
        <v>62</v>
      </c>
      <c r="C4" s="63">
        <v>5203204</v>
      </c>
      <c r="D4" s="64">
        <v>1412</v>
      </c>
      <c r="E4" s="64"/>
      <c r="F4" s="65">
        <v>1</v>
      </c>
      <c r="G4" s="56" t="s">
        <v>179</v>
      </c>
    </row>
    <row r="5" spans="2:7" ht="32.1" customHeight="1" x14ac:dyDescent="0.2">
      <c r="B5" s="59" t="s">
        <v>80</v>
      </c>
      <c r="C5" s="69">
        <v>3290265</v>
      </c>
      <c r="D5" s="70">
        <v>1364</v>
      </c>
      <c r="E5" s="70"/>
      <c r="F5" s="71">
        <v>1</v>
      </c>
      <c r="G5" s="60" t="s">
        <v>180</v>
      </c>
    </row>
    <row r="6" spans="2:7" ht="32.1" customHeight="1" x14ac:dyDescent="0.2">
      <c r="B6" s="57" t="s">
        <v>102</v>
      </c>
      <c r="C6" s="66">
        <v>2113350</v>
      </c>
      <c r="D6" s="67">
        <v>861</v>
      </c>
      <c r="E6" s="67"/>
      <c r="F6" s="68"/>
      <c r="G6" s="58" t="s">
        <v>181</v>
      </c>
    </row>
    <row r="7" spans="2:7" ht="32.1" customHeight="1" x14ac:dyDescent="0.2">
      <c r="B7" s="59" t="s">
        <v>127</v>
      </c>
      <c r="C7" s="69">
        <v>2749993</v>
      </c>
      <c r="D7" s="70">
        <v>1255</v>
      </c>
      <c r="E7" s="70"/>
      <c r="F7" s="71">
        <v>1</v>
      </c>
      <c r="G7" s="60" t="s">
        <v>182</v>
      </c>
    </row>
    <row r="8" spans="2:7" ht="32.1" customHeight="1" x14ac:dyDescent="0.2">
      <c r="B8" s="57" t="s">
        <v>163</v>
      </c>
      <c r="C8" s="66">
        <v>2284641</v>
      </c>
      <c r="D8" s="67">
        <v>2272</v>
      </c>
      <c r="E8" s="67"/>
      <c r="F8" s="68"/>
      <c r="G8" s="58" t="s">
        <v>183</v>
      </c>
    </row>
    <row r="9" spans="2:7" ht="32.1" customHeight="1" x14ac:dyDescent="0.2">
      <c r="B9" s="59" t="s">
        <v>52</v>
      </c>
      <c r="C9" s="69">
        <v>4757915</v>
      </c>
      <c r="D9" s="70">
        <v>4250</v>
      </c>
      <c r="E9" s="70">
        <v>1</v>
      </c>
      <c r="F9" s="71">
        <v>1</v>
      </c>
      <c r="G9" s="60" t="s">
        <v>184</v>
      </c>
    </row>
    <row r="10" spans="2:7" ht="32.1" customHeight="1" x14ac:dyDescent="0.2">
      <c r="B10" s="57" t="s">
        <v>87</v>
      </c>
      <c r="C10" s="66">
        <v>13737491</v>
      </c>
      <c r="D10" s="67">
        <v>3104</v>
      </c>
      <c r="E10" s="67"/>
      <c r="F10" s="68">
        <v>1</v>
      </c>
      <c r="G10" s="58" t="s">
        <v>185</v>
      </c>
    </row>
    <row r="11" spans="2:7" ht="32.1" customHeight="1" x14ac:dyDescent="0.2">
      <c r="B11" s="59" t="s">
        <v>90</v>
      </c>
      <c r="C11" s="69">
        <v>3047573</v>
      </c>
      <c r="D11" s="70">
        <v>3587</v>
      </c>
      <c r="E11" s="70"/>
      <c r="F11" s="71"/>
      <c r="G11" s="60" t="s">
        <v>186</v>
      </c>
    </row>
    <row r="12" spans="2:7" ht="32.1" customHeight="1" x14ac:dyDescent="0.2">
      <c r="B12" s="57" t="s">
        <v>94</v>
      </c>
      <c r="C12" s="66">
        <v>6613168</v>
      </c>
      <c r="D12" s="67">
        <v>4744</v>
      </c>
      <c r="E12" s="67">
        <v>1</v>
      </c>
      <c r="F12" s="68">
        <v>1</v>
      </c>
      <c r="G12" s="58" t="s">
        <v>187</v>
      </c>
    </row>
    <row r="13" spans="2:7" ht="32.1" customHeight="1" x14ac:dyDescent="0.2">
      <c r="B13" s="59" t="s">
        <v>107</v>
      </c>
      <c r="C13" s="69">
        <v>523850</v>
      </c>
      <c r="D13" s="70">
        <v>1615</v>
      </c>
      <c r="E13" s="70"/>
      <c r="F13" s="71">
        <v>1</v>
      </c>
      <c r="G13" s="60" t="s">
        <v>188</v>
      </c>
    </row>
    <row r="14" spans="2:7" ht="32.1" customHeight="1" x14ac:dyDescent="0.2">
      <c r="B14" s="57" t="s">
        <v>121</v>
      </c>
      <c r="C14" s="66">
        <v>1993996</v>
      </c>
      <c r="D14" s="67">
        <v>3779</v>
      </c>
      <c r="E14" s="67"/>
      <c r="F14" s="68"/>
      <c r="G14" s="58" t="s">
        <v>189</v>
      </c>
    </row>
    <row r="15" spans="2:7" ht="32.1" customHeight="1" x14ac:dyDescent="0.2">
      <c r="B15" s="59" t="s">
        <v>142</v>
      </c>
      <c r="C15" s="69">
        <v>5046353</v>
      </c>
      <c r="D15" s="70">
        <v>6178</v>
      </c>
      <c r="E15" s="70">
        <v>1</v>
      </c>
      <c r="F15" s="71">
        <v>1</v>
      </c>
      <c r="G15" s="60" t="s">
        <v>190</v>
      </c>
    </row>
    <row r="16" spans="2:7" ht="32.1" customHeight="1" x14ac:dyDescent="0.2">
      <c r="B16" s="57" t="s">
        <v>143</v>
      </c>
      <c r="C16" s="66">
        <v>618183</v>
      </c>
      <c r="D16" s="67">
        <v>867</v>
      </c>
      <c r="E16" s="67"/>
      <c r="F16" s="68"/>
      <c r="G16" s="58" t="s">
        <v>191</v>
      </c>
    </row>
    <row r="17" spans="2:7" ht="32.1" customHeight="1" x14ac:dyDescent="0.2">
      <c r="B17" s="59" t="s">
        <v>155</v>
      </c>
      <c r="C17" s="69">
        <v>26513151</v>
      </c>
      <c r="D17" s="70">
        <v>3036</v>
      </c>
      <c r="E17" s="70"/>
      <c r="F17" s="71">
        <v>1</v>
      </c>
      <c r="G17" s="60" t="s">
        <v>192</v>
      </c>
    </row>
    <row r="18" spans="2:7" ht="32.1" customHeight="1" x14ac:dyDescent="0.2">
      <c r="B18" s="57" t="s">
        <v>148</v>
      </c>
      <c r="C18" s="66">
        <v>8113549</v>
      </c>
      <c r="D18" s="67">
        <v>5625</v>
      </c>
      <c r="E18" s="67">
        <v>1</v>
      </c>
      <c r="F18" s="68"/>
      <c r="G18" s="58" t="s">
        <v>193</v>
      </c>
    </row>
    <row r="19" spans="2:7" ht="32.1" customHeight="1" thickBot="1" x14ac:dyDescent="0.25">
      <c r="B19" s="75" t="s">
        <v>158</v>
      </c>
      <c r="C19" s="72">
        <v>540076</v>
      </c>
      <c r="D19" s="73">
        <v>1340</v>
      </c>
      <c r="E19" s="73"/>
      <c r="F19" s="74"/>
      <c r="G19" s="61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30DF-A899-4684-8DEE-8C9CA7450637}">
  <dimension ref="A1:B12"/>
  <sheetViews>
    <sheetView workbookViewId="0"/>
  </sheetViews>
  <sheetFormatPr defaultRowHeight="15" x14ac:dyDescent="0.2"/>
  <sheetData>
    <row r="1" spans="1:2" ht="15.75" x14ac:dyDescent="0.25">
      <c r="A1" s="81" t="s">
        <v>198</v>
      </c>
    </row>
    <row r="3" spans="1:2" ht="15.75" x14ac:dyDescent="0.25">
      <c r="A3" s="78" t="s">
        <v>195</v>
      </c>
      <c r="B3" s="76"/>
    </row>
    <row r="4" spans="1:2" x14ac:dyDescent="0.2">
      <c r="A4" s="77" t="s">
        <v>202</v>
      </c>
      <c r="B4" s="76"/>
    </row>
    <row r="5" spans="1:2" x14ac:dyDescent="0.2">
      <c r="A5" s="77" t="s">
        <v>200</v>
      </c>
      <c r="B5" s="76"/>
    </row>
    <row r="6" spans="1:2" x14ac:dyDescent="0.2">
      <c r="A6" s="77" t="s">
        <v>201</v>
      </c>
      <c r="B6" s="76"/>
    </row>
    <row r="7" spans="1:2" x14ac:dyDescent="0.2">
      <c r="A7" s="77"/>
      <c r="B7" s="76"/>
    </row>
    <row r="8" spans="1:2" x14ac:dyDescent="0.2">
      <c r="A8" s="77" t="s">
        <v>199</v>
      </c>
      <c r="B8" s="76"/>
    </row>
    <row r="9" spans="1:2" x14ac:dyDescent="0.2">
      <c r="A9" s="76"/>
      <c r="B9" s="76"/>
    </row>
    <row r="10" spans="1:2" ht="15.75" x14ac:dyDescent="0.25">
      <c r="A10" s="79" t="s">
        <v>196</v>
      </c>
      <c r="B10" s="76"/>
    </row>
    <row r="11" spans="1:2" x14ac:dyDescent="0.2">
      <c r="A11" s="80" t="s">
        <v>197</v>
      </c>
      <c r="B11" s="76"/>
    </row>
    <row r="12" spans="1:2" x14ac:dyDescent="0.2">
      <c r="A12" s="76"/>
      <c r="B12" s="76"/>
    </row>
  </sheetData>
  <hyperlinks>
    <hyperlink ref="A5" r:id="rId1" display="https://www.nationalarchives.gov.uk/doc/open-government-licence/version/3/" xr:uid="{51D9DFDC-C2B0-4C94-ADA7-C2891AFB78C2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Institutions and Courses</vt:lpstr>
      <vt:lpstr>Leading Institutions</vt:lpstr>
      <vt:lpstr>Copyright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202018903</dc:creator>
  <cp:keywords/>
  <dc:description/>
  <cp:lastModifiedBy>Shaw, Alice</cp:lastModifiedBy>
  <cp:revision/>
  <dcterms:created xsi:type="dcterms:W3CDTF">2022-01-20T10:05:03Z</dcterms:created>
  <dcterms:modified xsi:type="dcterms:W3CDTF">2022-10-03T16:49:09Z</dcterms:modified>
  <cp:category/>
  <cp:contentStatus/>
</cp:coreProperties>
</file>