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tables/table1.xml" ContentType="application/vnd.openxmlformats-officedocument.spreadsheetml.table+xml"/>
  <Override PartName="/xl/comments2.xml" ContentType="application/vnd.openxmlformats-officedocument.spreadsheetml.comments+xml"/>
  <Override PartName="/xl/threadedComments/threadedComment2.xml" ContentType="application/vnd.ms-excel.threadedcomments+xml"/>
  <Override PartName="/xl/comments3.xml" ContentType="application/vnd.openxmlformats-officedocument.spreadsheetml.comments+xml"/>
  <Override PartName="/xl/threadedComments/threadedComment3.xml" ContentType="application/vnd.ms-excel.threadedcomments+xml"/>
  <Override PartName="/xl/comments4.xml" ContentType="application/vnd.openxmlformats-officedocument.spreadsheetml.comments+xml"/>
  <Override PartName="/xl/threadedComments/threadedComment4.xml" ContentType="application/vnd.ms-excel.threadedcomments+xml"/>
  <Override PartName="/xl/tables/table2.xml" ContentType="application/vnd.openxmlformats-officedocument.spreadsheetml.table+xml"/>
  <Override PartName="/xl/comments5.xml" ContentType="application/vnd.openxmlformats-officedocument.spreadsheetml.comments+xml"/>
  <Override PartName="/xl/threadedComments/threadedComment5.xml" ContentType="application/vnd.ms-excel.threadedcomments+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comments6.xml" ContentType="application/vnd.openxmlformats-officedocument.spreadsheetml.comments+xml"/>
  <Override PartName="/xl/threadedComments/threadedComment6.xml" ContentType="application/vnd.ms-excel.threadedcomments+xml"/>
  <Override PartName="/xl/tables/table12.xml" ContentType="application/vnd.openxmlformats-officedocument.spreadsheetml.table+xml"/>
  <Override PartName="/xl/comments7.xml" ContentType="application/vnd.openxmlformats-officedocument.spreadsheetml.comments+xml"/>
  <Override PartName="/xl/threadedComments/threadedComment7.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https://defra-my.sharepoint.com/personal/paul_lacey_naturalengland_org_uk/Documents/G-Drive/Science and Evidence - 2023/Publications/NECR477/Spreadsheets/"/>
    </mc:Choice>
  </mc:AlternateContent>
  <xr:revisionPtr revIDLastSave="0" documentId="8_{2E5C4FD7-1541-4E3B-9950-EA089155E3D5}" xr6:coauthVersionLast="47" xr6:coauthVersionMax="47" xr10:uidLastSave="{00000000-0000-0000-0000-000000000000}"/>
  <bookViews>
    <workbookView xWindow="-120" yWindow="-120" windowWidth="29040" windowHeight="15840" tabRatio="697" xr2:uid="{5689A127-745D-4808-AF4F-B67E8EA66515}"/>
  </bookViews>
  <sheets>
    <sheet name="Information" sheetId="17" r:id="rId1"/>
    <sheet name="Audit" sheetId="12" r:id="rId2"/>
    <sheet name="How the Review works" sheetId="6" r:id="rId3"/>
    <sheet name="Review of BSPs" sheetId="1" r:id="rId4"/>
    <sheet name="Review_summary of scores" sheetId="4" r:id="rId5"/>
    <sheet name="Review_description of scores" sheetId="3" r:id="rId6"/>
    <sheet name="Improvements and quick wins" sheetId="18" r:id="rId7"/>
  </sheets>
  <definedNames>
    <definedName name="_xlnm._FilterDatabase" localSheetId="1" hidden="1">Audit!$A$2:$U$33</definedName>
    <definedName name="_xlnm._FilterDatabase" localSheetId="3" hidden="1">'Review of BSPs'!$B$1:$AA$60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27" i="4" l="1"/>
  <c r="M27" i="4" s="1"/>
  <c r="N27" i="4" l="1"/>
  <c r="AA4" i="1"/>
  <c r="AA5" i="1"/>
  <c r="AA6" i="1"/>
  <c r="AA7" i="1"/>
  <c r="AA8" i="1"/>
  <c r="AA9" i="1"/>
  <c r="AA15" i="1"/>
  <c r="AA16" i="1"/>
  <c r="AA17" i="1"/>
  <c r="AA18" i="1"/>
  <c r="AA19" i="1"/>
  <c r="AA20" i="1"/>
  <c r="AA21" i="1"/>
  <c r="AA22" i="1"/>
  <c r="AA23" i="1"/>
  <c r="AA24" i="1"/>
  <c r="AA25" i="1"/>
  <c r="AA26" i="1"/>
  <c r="AA27" i="1"/>
  <c r="AA11" i="1"/>
  <c r="AA12" i="1"/>
  <c r="AA13" i="1"/>
  <c r="AA14" i="1"/>
  <c r="AA10" i="1"/>
  <c r="V5" i="1" l="1"/>
  <c r="V6" i="1"/>
  <c r="V7" i="1"/>
  <c r="V8" i="1"/>
  <c r="V9" i="1"/>
  <c r="V10" i="1"/>
  <c r="V11" i="1"/>
  <c r="V12" i="1"/>
  <c r="V13" i="1"/>
  <c r="V14" i="1"/>
  <c r="V15" i="1"/>
  <c r="V16" i="1"/>
  <c r="V17" i="1"/>
  <c r="V18" i="1"/>
  <c r="V19" i="1"/>
  <c r="V20" i="1"/>
  <c r="V21" i="1"/>
  <c r="V22" i="1"/>
  <c r="G11" i="4" s="1"/>
  <c r="V23" i="1"/>
  <c r="V24" i="1"/>
  <c r="G26" i="4" s="1"/>
  <c r="V25" i="1"/>
  <c r="G24" i="4" s="1"/>
  <c r="V26" i="1"/>
  <c r="G16" i="4" s="1"/>
  <c r="V27" i="1"/>
  <c r="G10" i="4" s="1"/>
  <c r="V28" i="1"/>
  <c r="V29" i="1"/>
  <c r="G28" i="4" s="1"/>
  <c r="V30" i="1"/>
  <c r="V31" i="1"/>
  <c r="V32" i="1"/>
  <c r="V33" i="1"/>
  <c r="V34" i="1"/>
  <c r="V35" i="1"/>
  <c r="V36" i="1"/>
  <c r="V37" i="1"/>
  <c r="V38" i="1"/>
  <c r="V39" i="1"/>
  <c r="V40" i="1"/>
  <c r="V41" i="1"/>
  <c r="V42" i="1"/>
  <c r="V43" i="1"/>
  <c r="V44" i="1"/>
  <c r="V45" i="1"/>
  <c r="V46" i="1"/>
  <c r="V47" i="1"/>
  <c r="V48" i="1"/>
  <c r="V49" i="1"/>
  <c r="V50" i="1"/>
  <c r="V51" i="1"/>
  <c r="V52" i="1"/>
  <c r="V53" i="1"/>
  <c r="V54" i="1"/>
  <c r="V55" i="1"/>
  <c r="V56" i="1"/>
  <c r="V57" i="1"/>
  <c r="V58" i="1"/>
  <c r="V59" i="1"/>
  <c r="V60" i="1"/>
  <c r="V4" i="1"/>
  <c r="G18" i="4" s="1"/>
  <c r="S5" i="1"/>
  <c r="S6" i="1"/>
  <c r="S7" i="1"/>
  <c r="S8" i="1"/>
  <c r="S9" i="1"/>
  <c r="S10" i="1"/>
  <c r="S11" i="1"/>
  <c r="S12" i="1"/>
  <c r="S13" i="1"/>
  <c r="S14" i="1"/>
  <c r="S15" i="1"/>
  <c r="S16" i="1"/>
  <c r="S17" i="1"/>
  <c r="S18" i="1"/>
  <c r="S19" i="1"/>
  <c r="S20" i="1"/>
  <c r="S21" i="1"/>
  <c r="F12" i="4" s="1"/>
  <c r="S22" i="1"/>
  <c r="F11" i="4" s="1"/>
  <c r="S23" i="1"/>
  <c r="F23" i="4" s="1"/>
  <c r="S24" i="1"/>
  <c r="S25" i="1"/>
  <c r="F24" i="4" s="1"/>
  <c r="S26" i="1"/>
  <c r="F16" i="4" s="1"/>
  <c r="S27" i="1"/>
  <c r="F10" i="4" s="1"/>
  <c r="S28" i="1"/>
  <c r="S29" i="1"/>
  <c r="F28" i="4" s="1"/>
  <c r="S30" i="1"/>
  <c r="S31" i="1"/>
  <c r="S32" i="1"/>
  <c r="S33" i="1"/>
  <c r="S34" i="1"/>
  <c r="S35" i="1"/>
  <c r="S36" i="1"/>
  <c r="S37" i="1"/>
  <c r="S38" i="1"/>
  <c r="S39" i="1"/>
  <c r="S40" i="1"/>
  <c r="S41" i="1"/>
  <c r="S42" i="1"/>
  <c r="S43" i="1"/>
  <c r="S44" i="1"/>
  <c r="S45" i="1"/>
  <c r="S46" i="1"/>
  <c r="S47" i="1"/>
  <c r="S48" i="1"/>
  <c r="S49" i="1"/>
  <c r="S50" i="1"/>
  <c r="S51" i="1"/>
  <c r="S52" i="1"/>
  <c r="S53" i="1"/>
  <c r="S54" i="1"/>
  <c r="S55" i="1"/>
  <c r="S56" i="1"/>
  <c r="S57" i="1"/>
  <c r="S58" i="1"/>
  <c r="S59" i="1"/>
  <c r="S60" i="1"/>
  <c r="S4" i="1"/>
  <c r="F18" i="4" s="1"/>
  <c r="P5" i="1"/>
  <c r="P6" i="1"/>
  <c r="P7" i="1"/>
  <c r="P8" i="1"/>
  <c r="P9" i="1"/>
  <c r="P10" i="1"/>
  <c r="P11" i="1"/>
  <c r="P12" i="1"/>
  <c r="P13" i="1"/>
  <c r="P14" i="1"/>
  <c r="P15" i="1"/>
  <c r="P16" i="1"/>
  <c r="P17" i="1"/>
  <c r="P18" i="1"/>
  <c r="P19" i="1"/>
  <c r="P20" i="1"/>
  <c r="P21" i="1"/>
  <c r="P22" i="1"/>
  <c r="P23" i="1"/>
  <c r="P24" i="1"/>
  <c r="P25" i="1"/>
  <c r="P26" i="1"/>
  <c r="P27" i="1"/>
  <c r="P28" i="1"/>
  <c r="P29" i="1"/>
  <c r="P30" i="1"/>
  <c r="P31" i="1"/>
  <c r="P32" i="1"/>
  <c r="P33" i="1"/>
  <c r="P34" i="1"/>
  <c r="P35" i="1"/>
  <c r="P36" i="1"/>
  <c r="P37" i="1"/>
  <c r="P38" i="1"/>
  <c r="P39" i="1"/>
  <c r="P40" i="1"/>
  <c r="P41" i="1"/>
  <c r="P42" i="1"/>
  <c r="P43" i="1"/>
  <c r="P44" i="1"/>
  <c r="P45" i="1"/>
  <c r="P46" i="1"/>
  <c r="P47" i="1"/>
  <c r="P48" i="1"/>
  <c r="P49" i="1"/>
  <c r="P50" i="1"/>
  <c r="P51" i="1"/>
  <c r="P52" i="1"/>
  <c r="P53" i="1"/>
  <c r="P54" i="1"/>
  <c r="P55" i="1"/>
  <c r="P56" i="1"/>
  <c r="P57" i="1"/>
  <c r="P58" i="1"/>
  <c r="P59" i="1"/>
  <c r="P60" i="1"/>
  <c r="P4" i="1"/>
  <c r="G8" i="4" l="1"/>
  <c r="F26" i="4"/>
  <c r="F3" i="4"/>
  <c r="F20" i="4"/>
  <c r="G25" i="4"/>
  <c r="G22" i="4"/>
  <c r="G19" i="4"/>
  <c r="F25" i="4"/>
  <c r="G23" i="4"/>
  <c r="F6" i="4"/>
  <c r="F17" i="4"/>
  <c r="F14" i="4"/>
  <c r="F8" i="4"/>
  <c r="G12" i="4"/>
  <c r="G3" i="4"/>
  <c r="F15" i="4"/>
  <c r="F7" i="4"/>
  <c r="F13" i="4"/>
  <c r="F9" i="4"/>
  <c r="G4" i="4"/>
  <c r="G5" i="4"/>
  <c r="G17" i="4"/>
  <c r="G21" i="4"/>
  <c r="F22" i="4"/>
  <c r="F4" i="4"/>
  <c r="F5" i="4"/>
  <c r="F21" i="4"/>
  <c r="F19" i="4"/>
  <c r="G6" i="4"/>
  <c r="G15" i="4"/>
  <c r="G7" i="4"/>
  <c r="G13" i="4"/>
  <c r="G9" i="4"/>
  <c r="G20" i="4"/>
  <c r="G14" i="4"/>
  <c r="B14" i="4"/>
  <c r="B19" i="4"/>
  <c r="B20" i="4"/>
  <c r="B21" i="4"/>
  <c r="B9" i="4"/>
  <c r="B17" i="4"/>
  <c r="B13" i="4"/>
  <c r="B5" i="4"/>
  <c r="B7" i="4"/>
  <c r="B4" i="4"/>
  <c r="B3" i="4"/>
  <c r="B22" i="4"/>
  <c r="B15" i="4"/>
  <c r="B25" i="4"/>
  <c r="B6" i="4"/>
  <c r="B8" i="4"/>
  <c r="B12" i="4"/>
  <c r="B11" i="4"/>
  <c r="B23" i="4"/>
  <c r="B26" i="4"/>
  <c r="B24" i="4"/>
  <c r="B16" i="4"/>
  <c r="B10" i="4"/>
  <c r="B28" i="4"/>
  <c r="B18" i="4"/>
  <c r="X5" i="1"/>
  <c r="X6" i="1"/>
  <c r="X7" i="1"/>
  <c r="X8" i="1"/>
  <c r="X9" i="1"/>
  <c r="X10" i="1"/>
  <c r="X11" i="1"/>
  <c r="X12" i="1"/>
  <c r="X13" i="1"/>
  <c r="X14" i="1"/>
  <c r="X15" i="1"/>
  <c r="X16" i="1"/>
  <c r="X17" i="1"/>
  <c r="X18" i="1"/>
  <c r="X19" i="1"/>
  <c r="H6" i="4" s="1"/>
  <c r="X20" i="1"/>
  <c r="X21" i="1"/>
  <c r="H12" i="4" s="1"/>
  <c r="X22" i="1"/>
  <c r="H11" i="4" s="1"/>
  <c r="X23" i="1"/>
  <c r="X24" i="1"/>
  <c r="H26" i="4" s="1"/>
  <c r="X25" i="1"/>
  <c r="H24" i="4" s="1"/>
  <c r="X26" i="1"/>
  <c r="H16" i="4" s="1"/>
  <c r="X27" i="1"/>
  <c r="H10" i="4" s="1"/>
  <c r="X28" i="1"/>
  <c r="X29" i="1"/>
  <c r="H28" i="4" s="1"/>
  <c r="X30" i="1"/>
  <c r="X31" i="1"/>
  <c r="X32" i="1"/>
  <c r="X33" i="1"/>
  <c r="X34" i="1"/>
  <c r="X35" i="1"/>
  <c r="X36" i="1"/>
  <c r="X37" i="1"/>
  <c r="X38" i="1"/>
  <c r="X39" i="1"/>
  <c r="X40" i="1"/>
  <c r="X41" i="1"/>
  <c r="X42" i="1"/>
  <c r="X43" i="1"/>
  <c r="X44" i="1"/>
  <c r="X45" i="1"/>
  <c r="X46" i="1"/>
  <c r="X47" i="1"/>
  <c r="X48" i="1"/>
  <c r="X49" i="1"/>
  <c r="X50" i="1"/>
  <c r="X51" i="1"/>
  <c r="X52" i="1"/>
  <c r="X53" i="1"/>
  <c r="X54" i="1"/>
  <c r="X55" i="1"/>
  <c r="X56" i="1"/>
  <c r="X57" i="1"/>
  <c r="X58" i="1"/>
  <c r="X59" i="1"/>
  <c r="X60" i="1"/>
  <c r="X4" i="1"/>
  <c r="H18" i="4" s="1"/>
  <c r="J11" i="4"/>
  <c r="L11" i="4" s="1"/>
  <c r="M11" i="4" s="1"/>
  <c r="J23" i="4"/>
  <c r="L23" i="4" s="1"/>
  <c r="M23" i="4" s="1"/>
  <c r="J24" i="4"/>
  <c r="L24" i="4" s="1"/>
  <c r="M24" i="4" s="1"/>
  <c r="J16" i="4"/>
  <c r="L16" i="4" s="1"/>
  <c r="M16" i="4" s="1"/>
  <c r="J10" i="4"/>
  <c r="L10" i="4" s="1"/>
  <c r="M10" i="4" s="1"/>
  <c r="AA28" i="1"/>
  <c r="P27" i="4" s="1"/>
  <c r="Q27" i="4" s="1"/>
  <c r="AA29" i="1"/>
  <c r="J28" i="4" s="1"/>
  <c r="AA30" i="1"/>
  <c r="AA31" i="1"/>
  <c r="AA32" i="1"/>
  <c r="AA33" i="1"/>
  <c r="AA34" i="1"/>
  <c r="AA35" i="1"/>
  <c r="AA36" i="1"/>
  <c r="AA37" i="1"/>
  <c r="AA38" i="1"/>
  <c r="AA39" i="1"/>
  <c r="AA40" i="1"/>
  <c r="AA41" i="1"/>
  <c r="AA42" i="1"/>
  <c r="AA43" i="1"/>
  <c r="AA44" i="1"/>
  <c r="AA45" i="1"/>
  <c r="AA46" i="1"/>
  <c r="AA47" i="1"/>
  <c r="AA48" i="1"/>
  <c r="AA49" i="1"/>
  <c r="AA50" i="1"/>
  <c r="AA51" i="1"/>
  <c r="AA52" i="1"/>
  <c r="AA53" i="1"/>
  <c r="AA54" i="1"/>
  <c r="AA55" i="1"/>
  <c r="AA56" i="1"/>
  <c r="AA57" i="1"/>
  <c r="AA58" i="1"/>
  <c r="AA59" i="1"/>
  <c r="AA60" i="1"/>
  <c r="J18" i="4"/>
  <c r="E14" i="4"/>
  <c r="E19" i="4"/>
  <c r="E20" i="4"/>
  <c r="E21" i="4"/>
  <c r="E9" i="4"/>
  <c r="E17" i="4"/>
  <c r="E13" i="4"/>
  <c r="E5" i="4"/>
  <c r="E7" i="4"/>
  <c r="E4" i="4"/>
  <c r="E3" i="4"/>
  <c r="E22" i="4"/>
  <c r="E15" i="4"/>
  <c r="E25" i="4"/>
  <c r="E6" i="4"/>
  <c r="E8" i="4"/>
  <c r="E12" i="4"/>
  <c r="E11" i="4"/>
  <c r="E23" i="4"/>
  <c r="E26" i="4"/>
  <c r="E24" i="4"/>
  <c r="E16" i="4"/>
  <c r="E10" i="4"/>
  <c r="E28" i="4"/>
  <c r="E18" i="4"/>
  <c r="K5" i="1"/>
  <c r="K6" i="1"/>
  <c r="K7" i="1"/>
  <c r="K8" i="1"/>
  <c r="K9" i="1"/>
  <c r="K10" i="1"/>
  <c r="K11" i="1"/>
  <c r="K12" i="1"/>
  <c r="K13" i="1"/>
  <c r="K14" i="1"/>
  <c r="K15" i="1"/>
  <c r="K16" i="1"/>
  <c r="K17" i="1"/>
  <c r="K18" i="1"/>
  <c r="K19" i="1"/>
  <c r="K20" i="1"/>
  <c r="K21" i="1"/>
  <c r="K22" i="1"/>
  <c r="D11" i="4" s="1"/>
  <c r="K23" i="1"/>
  <c r="K24" i="1"/>
  <c r="K25" i="1"/>
  <c r="D24" i="4" s="1"/>
  <c r="K26" i="1"/>
  <c r="D16" i="4" s="1"/>
  <c r="K27" i="1"/>
  <c r="D10" i="4" s="1"/>
  <c r="K28" i="1"/>
  <c r="K29" i="1"/>
  <c r="D28" i="4" s="1"/>
  <c r="K30" i="1"/>
  <c r="K31" i="1"/>
  <c r="K32" i="1"/>
  <c r="K33" i="1"/>
  <c r="K34" i="1"/>
  <c r="K35" i="1"/>
  <c r="K36" i="1"/>
  <c r="K37" i="1"/>
  <c r="K38" i="1"/>
  <c r="K39" i="1"/>
  <c r="K40" i="1"/>
  <c r="K41" i="1"/>
  <c r="K42" i="1"/>
  <c r="K43" i="1"/>
  <c r="K44" i="1"/>
  <c r="K45" i="1"/>
  <c r="K46" i="1"/>
  <c r="K47" i="1"/>
  <c r="K48" i="1"/>
  <c r="K49" i="1"/>
  <c r="K50" i="1"/>
  <c r="K51" i="1"/>
  <c r="K52" i="1"/>
  <c r="K53" i="1"/>
  <c r="K54" i="1"/>
  <c r="K55" i="1"/>
  <c r="K56" i="1"/>
  <c r="K57" i="1"/>
  <c r="K58" i="1"/>
  <c r="K59" i="1"/>
  <c r="K60" i="1"/>
  <c r="K4" i="1"/>
  <c r="I4" i="1"/>
  <c r="I5" i="1"/>
  <c r="I6" i="1"/>
  <c r="I7" i="1"/>
  <c r="I8" i="1"/>
  <c r="I9" i="1"/>
  <c r="I10" i="1"/>
  <c r="I11" i="1"/>
  <c r="I12" i="1"/>
  <c r="I13" i="1"/>
  <c r="I14" i="1"/>
  <c r="I15" i="1"/>
  <c r="I16" i="1"/>
  <c r="I17" i="1"/>
  <c r="I18" i="1"/>
  <c r="I19" i="1"/>
  <c r="I20" i="1"/>
  <c r="I21" i="1"/>
  <c r="I22" i="1"/>
  <c r="C11" i="4" s="1"/>
  <c r="I23" i="1"/>
  <c r="I24" i="1"/>
  <c r="I25" i="1"/>
  <c r="C24" i="4" s="1"/>
  <c r="I26" i="1"/>
  <c r="C16" i="4" s="1"/>
  <c r="I27" i="1"/>
  <c r="C10" i="4" s="1"/>
  <c r="I28" i="1"/>
  <c r="I29" i="1"/>
  <c r="C28" i="4" s="1"/>
  <c r="I30" i="1"/>
  <c r="I31" i="1"/>
  <c r="I32" i="1"/>
  <c r="I33" i="1"/>
  <c r="I34" i="1"/>
  <c r="I35" i="1"/>
  <c r="I36" i="1"/>
  <c r="I37" i="1"/>
  <c r="I38" i="1"/>
  <c r="I39" i="1"/>
  <c r="I40" i="1"/>
  <c r="I41" i="1"/>
  <c r="I42" i="1"/>
  <c r="I43" i="1"/>
  <c r="I44" i="1"/>
  <c r="I45" i="1"/>
  <c r="I46" i="1"/>
  <c r="I47" i="1"/>
  <c r="I48" i="1"/>
  <c r="I49" i="1"/>
  <c r="I50" i="1"/>
  <c r="I51" i="1"/>
  <c r="I52" i="1"/>
  <c r="I53" i="1"/>
  <c r="I54" i="1"/>
  <c r="I55" i="1"/>
  <c r="I56" i="1"/>
  <c r="I57" i="1"/>
  <c r="I58" i="1"/>
  <c r="I59" i="1"/>
  <c r="I60" i="1"/>
  <c r="N10" i="4" l="1"/>
  <c r="N16" i="4"/>
  <c r="N24" i="4"/>
  <c r="O24" i="4" s="1"/>
  <c r="L28" i="4"/>
  <c r="M28" i="4" s="1"/>
  <c r="P18" i="4"/>
  <c r="Q18" i="4" s="1"/>
  <c r="N11" i="4"/>
  <c r="O11" i="4" s="1"/>
  <c r="N28" i="4"/>
  <c r="O28" i="4" s="1"/>
  <c r="P24" i="4"/>
  <c r="Q24" i="4" s="1"/>
  <c r="P10" i="4"/>
  <c r="Q10" i="4" s="1"/>
  <c r="P23" i="4"/>
  <c r="Q23" i="4" s="1"/>
  <c r="P11" i="4"/>
  <c r="Q11" i="4" s="1"/>
  <c r="P28" i="4"/>
  <c r="Q28" i="4" s="1"/>
  <c r="P16" i="4"/>
  <c r="Q16" i="4" s="1"/>
  <c r="C26" i="4"/>
  <c r="C25" i="4"/>
  <c r="C19" i="4"/>
  <c r="D26" i="4"/>
  <c r="D8" i="4"/>
  <c r="D25" i="4"/>
  <c r="J26" i="4"/>
  <c r="L26" i="4" s="1"/>
  <c r="M26" i="4" s="1"/>
  <c r="J8" i="4"/>
  <c r="L8" i="4" s="1"/>
  <c r="M8" i="4" s="1"/>
  <c r="H23" i="4"/>
  <c r="H7" i="4"/>
  <c r="O27" i="4"/>
  <c r="C8" i="4"/>
  <c r="C22" i="4"/>
  <c r="C18" i="4"/>
  <c r="D22" i="4"/>
  <c r="D19" i="4"/>
  <c r="C23" i="4"/>
  <c r="D23" i="4"/>
  <c r="J25" i="4"/>
  <c r="J22" i="4"/>
  <c r="J19" i="4"/>
  <c r="H15" i="4"/>
  <c r="H3" i="4"/>
  <c r="H20" i="4"/>
  <c r="D18" i="4"/>
  <c r="O16" i="4"/>
  <c r="H14" i="4"/>
  <c r="O10" i="4"/>
  <c r="C12" i="4"/>
  <c r="C3" i="4"/>
  <c r="D12" i="4"/>
  <c r="D3" i="4"/>
  <c r="J12" i="4"/>
  <c r="J3" i="4"/>
  <c r="L3" i="4" s="1"/>
  <c r="M3" i="4" s="1"/>
  <c r="C5" i="4"/>
  <c r="C21" i="4"/>
  <c r="D4" i="4"/>
  <c r="D17" i="4"/>
  <c r="D21" i="4"/>
  <c r="J4" i="4"/>
  <c r="J5" i="4"/>
  <c r="J21" i="4"/>
  <c r="H13" i="4"/>
  <c r="H9" i="4"/>
  <c r="C6" i="4"/>
  <c r="C15" i="4"/>
  <c r="C7" i="4"/>
  <c r="C13" i="4"/>
  <c r="C9" i="4"/>
  <c r="C20" i="4"/>
  <c r="N20" i="4" s="1"/>
  <c r="C14" i="4"/>
  <c r="D6" i="4"/>
  <c r="D15" i="4"/>
  <c r="D7" i="4"/>
  <c r="D13" i="4"/>
  <c r="D9" i="4"/>
  <c r="D20" i="4"/>
  <c r="D14" i="4"/>
  <c r="J6" i="4"/>
  <c r="J15" i="4"/>
  <c r="J7" i="4"/>
  <c r="J13" i="4"/>
  <c r="L13" i="4" s="1"/>
  <c r="M13" i="4" s="1"/>
  <c r="J9" i="4"/>
  <c r="J20" i="4"/>
  <c r="J14" i="4"/>
  <c r="H8" i="4"/>
  <c r="H25" i="4"/>
  <c r="H22" i="4"/>
  <c r="H4" i="4"/>
  <c r="H5" i="4"/>
  <c r="H17" i="4"/>
  <c r="H21" i="4"/>
  <c r="H19" i="4"/>
  <c r="C4" i="4"/>
  <c r="C17" i="4"/>
  <c r="D5" i="4"/>
  <c r="J17" i="4"/>
  <c r="L17" i="4" s="1"/>
  <c r="M17" i="4" s="1"/>
  <c r="L18" i="4" l="1"/>
  <c r="M18" i="4" s="1"/>
  <c r="L21" i="4"/>
  <c r="M21" i="4" s="1"/>
  <c r="N21" i="4"/>
  <c r="N4" i="4"/>
  <c r="O4" i="4" s="1"/>
  <c r="L15" i="4"/>
  <c r="M15" i="4" s="1"/>
  <c r="L9" i="4"/>
  <c r="M9" i="4" s="1"/>
  <c r="L7" i="4"/>
  <c r="M7" i="4" s="1"/>
  <c r="N17" i="4"/>
  <c r="L6" i="4"/>
  <c r="M6" i="4" s="1"/>
  <c r="N14" i="4"/>
  <c r="L19" i="4"/>
  <c r="M19" i="4" s="1"/>
  <c r="L22" i="4"/>
  <c r="M22" i="4" s="1"/>
  <c r="L14" i="4"/>
  <c r="M14" i="4" s="1"/>
  <c r="L5" i="4"/>
  <c r="M5" i="4" s="1"/>
  <c r="L12" i="4"/>
  <c r="M12" i="4" s="1"/>
  <c r="L25" i="4"/>
  <c r="M25" i="4" s="1"/>
  <c r="L20" i="4"/>
  <c r="M20" i="4" s="1"/>
  <c r="L4" i="4"/>
  <c r="M4" i="4" s="1"/>
  <c r="N19" i="4"/>
  <c r="O19" i="4" s="1"/>
  <c r="P21" i="4"/>
  <c r="Q21" i="4" s="1"/>
  <c r="N23" i="4"/>
  <c r="O23" i="4" s="1"/>
  <c r="N9" i="4"/>
  <c r="O9" i="4" s="1"/>
  <c r="P12" i="4"/>
  <c r="Q12" i="4" s="1"/>
  <c r="N25" i="4"/>
  <c r="O25" i="4" s="1"/>
  <c r="N13" i="4"/>
  <c r="N26" i="4"/>
  <c r="O26" i="4" s="1"/>
  <c r="P9" i="4"/>
  <c r="Q9" i="4" s="1"/>
  <c r="P8" i="4"/>
  <c r="Q8" i="4" s="1"/>
  <c r="P13" i="4"/>
  <c r="Q13" i="4" s="1"/>
  <c r="N15" i="4"/>
  <c r="O15" i="4" s="1"/>
  <c r="N3" i="4"/>
  <c r="O3" i="4" s="1"/>
  <c r="P19" i="4"/>
  <c r="Q19" i="4" s="1"/>
  <c r="N22" i="4"/>
  <c r="O22" i="4" s="1"/>
  <c r="P26" i="4"/>
  <c r="Q26" i="4" s="1"/>
  <c r="N5" i="4"/>
  <c r="O5" i="4" s="1"/>
  <c r="P3" i="4"/>
  <c r="Q3" i="4" s="1"/>
  <c r="P14" i="4"/>
  <c r="Q14" i="4" s="1"/>
  <c r="P5" i="4"/>
  <c r="Q5" i="4" s="1"/>
  <c r="P20" i="4"/>
  <c r="Q20" i="4" s="1"/>
  <c r="P4" i="4"/>
  <c r="Q4" i="4" s="1"/>
  <c r="N7" i="4"/>
  <c r="O7" i="4" s="1"/>
  <c r="N18" i="4"/>
  <c r="O18" i="4" s="1"/>
  <c r="P17" i="4"/>
  <c r="Q17" i="4" s="1"/>
  <c r="P7" i="4"/>
  <c r="Q7" i="4" s="1"/>
  <c r="N6" i="4"/>
  <c r="N12" i="4"/>
  <c r="O12" i="4" s="1"/>
  <c r="P22" i="4"/>
  <c r="Q22" i="4" s="1"/>
  <c r="N8" i="4"/>
  <c r="O8" i="4" s="1"/>
  <c r="P6" i="4"/>
  <c r="Q6" i="4" s="1"/>
  <c r="P15" i="4"/>
  <c r="Q15" i="4" s="1"/>
  <c r="P25" i="4"/>
  <c r="Q25" i="4" s="1"/>
  <c r="O20" i="4"/>
  <c r="O13" i="4"/>
  <c r="O21" i="4"/>
  <c r="O17" i="4"/>
  <c r="O14" i="4"/>
  <c r="O6"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tc={39B8B5A7-2B30-458B-9107-D6E8860673A5}</author>
  </authors>
  <commentList>
    <comment ref="B11" authorId="0" shapeId="0" xr:uid="{39B8B5A7-2B30-458B-9107-D6E8860673A5}">
      <text>
        <t>[Threaded comment]
Your version of Excel allows you to read this threaded comment; however, any edits to it will get removed if the file is opened in a newer version of Excel. Learn more: https://go.microsoft.com/fwlink/?linkid=870924
Comment:
    I changed the font size to 12</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tc={D558658E-C6A2-4BC1-B613-0AF99238B99F}</author>
  </authors>
  <commentList>
    <comment ref="AB2" authorId="0" shapeId="0" xr:uid="{D558658E-C6A2-4BC1-B613-0AF99238B99F}">
      <text>
        <t>[Threaded comment]
Your version of Excel allows you to read this threaded comment; however, any edits to it will get removed if the file is opened in a newer version of Excel. Learn more: https://go.microsoft.com/fwlink/?linkid=870924
Comment:
    See questions in accompanying email.</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tc={B0617F4B-4059-4166-AEE3-DEA11EAF490F}</author>
  </authors>
  <commentList>
    <comment ref="C5" authorId="0" shapeId="0" xr:uid="{B0617F4B-4059-4166-AEE3-DEA11EAF490F}">
      <text>
        <t>[Threaded comment]
Your version of Excel allows you to read this threaded comment; however, any edits to it will get removed if the file is opened in a newer version of Excel. Learn more: https://go.microsoft.com/fwlink/?linkid=870924
Comment:
    I changed the font to size 12</t>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tc={0A040407-47E8-4CEA-8CF8-7D30AC185360}</author>
  </authors>
  <commentList>
    <comment ref="I8" authorId="0" shapeId="0" xr:uid="{0A040407-47E8-4CEA-8CF8-7D30AC185360}">
      <text>
        <t>[Threaded comment]
Your version of Excel allows you to read this threaded comment; however, any edits to it will get removed if the file is opened in a newer version of Excel. Learn more: https://go.microsoft.com/fwlink/?linkid=870924
Comment:
    Accessibility: please change all font to black where a background colour and the same colour text (green on green etc.) has been used. The contrast ratio is currently too low and is inaccessbile.</t>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tc={C748D2DD-3043-489A-88D7-78C6220968E6}</author>
  </authors>
  <commentList>
    <comment ref="F3" authorId="0" shapeId="0" xr:uid="{C748D2DD-3043-489A-88D7-78C6220968E6}">
      <text>
        <t>[Threaded comment]
Your version of Excel allows you to read this threaded comment; however, any edits to it will get removed if the file is opened in a newer version of Excel. Learn more: https://go.microsoft.com/fwlink/?linkid=870924
Comment:
    Accessibility: the contrast ratio between the cells with background fills and the same colour text is too low. Please change all font to black to make this accessible.</t>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tc={DB88DF66-88F5-424B-B6F8-A1F4CEF3B8BE}</author>
    <author>tc={2C21F620-902C-4E8F-A3FD-FAA2D49A1233}</author>
  </authors>
  <commentList>
    <comment ref="A53" authorId="0" shapeId="0" xr:uid="{DB88DF66-88F5-424B-B6F8-A1F4CEF3B8BE}">
      <text>
        <t>[Threaded comment]
Your version of Excel allows you to read this threaded comment; however, any edits to it will get removed if the file is opened in a newer version of Excel. Learn more: https://go.microsoft.com/fwlink/?linkid=870924
Comment:
    Made bold</t>
      </text>
    </comment>
    <comment ref="C115" authorId="1" shapeId="0" xr:uid="{2C21F620-902C-4E8F-A3FD-FAA2D49A1233}">
      <text>
        <t>[Threaded comment]
Your version of Excel allows you to read this threaded comment; however, any edits to it will get removed if the file is opened in a newer version of Excel. Learn more: https://go.microsoft.com/fwlink/?linkid=870924
Comment:
    Accessibility: I changed to size 12</t>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tc={5BFE021D-1CC4-47E7-9E87-FE199291383C}</author>
  </authors>
  <commentList>
    <comment ref="E3" authorId="0" shapeId="0" xr:uid="{5BFE021D-1CC4-47E7-9E87-FE199291383C}">
      <text>
        <t>[Threaded comment]
Your version of Excel allows you to read this threaded comment; however, any edits to it will get removed if the file is opened in a newer version of Excel. Learn more: https://go.microsoft.com/fwlink/?linkid=870924
Comment:
    Accessibility: the contrast ratio between the font and background fill is too low. Please change the font colour to black for all 'status' text.</t>
      </text>
    </comment>
  </commentList>
</comments>
</file>

<file path=xl/sharedStrings.xml><?xml version="1.0" encoding="utf-8"?>
<sst xmlns="http://schemas.openxmlformats.org/spreadsheetml/2006/main" count="1137" uniqueCount="611">
  <si>
    <r>
      <t xml:space="preserve">The </t>
    </r>
    <r>
      <rPr>
        <b/>
        <sz val="12"/>
        <color theme="1"/>
        <rFont val="Calibri"/>
        <family val="2"/>
        <scheme val="minor"/>
      </rPr>
      <t xml:space="preserve">'Audit' </t>
    </r>
    <r>
      <rPr>
        <sz val="12"/>
        <color theme="1"/>
        <rFont val="Calibri"/>
        <family val="2"/>
        <scheme val="minor"/>
      </rPr>
      <t>tab includes the audit of BSPs, the final review scores for each BSP and embedded PDF copies of each available plan</t>
    </r>
  </si>
  <si>
    <r>
      <t xml:space="preserve">The </t>
    </r>
    <r>
      <rPr>
        <b/>
        <sz val="12"/>
        <color theme="1"/>
        <rFont val="Calibri"/>
        <family val="2"/>
        <scheme val="minor"/>
      </rPr>
      <t>'How the Review works'</t>
    </r>
    <r>
      <rPr>
        <sz val="12"/>
        <color theme="1"/>
        <rFont val="Calibri"/>
        <family val="2"/>
        <scheme val="minor"/>
      </rPr>
      <t xml:space="preserve"> tab details instruction for how to use this BSP review tool and how the weightings for the final scores have been calculated</t>
    </r>
  </si>
  <si>
    <r>
      <t xml:space="preserve">The </t>
    </r>
    <r>
      <rPr>
        <b/>
        <sz val="12"/>
        <color theme="1"/>
        <rFont val="Calibri"/>
        <family val="2"/>
        <scheme val="minor"/>
      </rPr>
      <t>'Review of BSPs'</t>
    </r>
    <r>
      <rPr>
        <sz val="12"/>
        <color theme="1"/>
        <rFont val="Calibri"/>
        <family val="2"/>
        <scheme val="minor"/>
      </rPr>
      <t xml:space="preserve"> tab includes the review framework and the scores assigned to the BSPs that APEM has reviewed with formatted rows at the bottom for any additional data</t>
    </r>
  </si>
  <si>
    <r>
      <t xml:space="preserve">The </t>
    </r>
    <r>
      <rPr>
        <b/>
        <sz val="12"/>
        <color theme="1"/>
        <rFont val="Calibri"/>
        <family val="2"/>
        <scheme val="minor"/>
      </rPr>
      <t>'Review_summary of scores'</t>
    </r>
    <r>
      <rPr>
        <sz val="12"/>
        <color theme="1"/>
        <rFont val="Calibri"/>
        <family val="2"/>
        <scheme val="minor"/>
      </rPr>
      <t xml:space="preserve"> tab shows the Overall scores for each reviewed section and the final calculated scores and is sorted by 'Potential to be effective' scores</t>
    </r>
  </si>
  <si>
    <r>
      <t>The</t>
    </r>
    <r>
      <rPr>
        <b/>
        <sz val="12"/>
        <color theme="1"/>
        <rFont val="Calibri"/>
        <family val="2"/>
        <scheme val="minor"/>
      </rPr>
      <t xml:space="preserve"> 'Review_description of scores'</t>
    </r>
    <r>
      <rPr>
        <sz val="12"/>
        <color theme="1"/>
        <rFont val="Calibri"/>
        <family val="2"/>
        <scheme val="minor"/>
      </rPr>
      <t xml:space="preserve"> tab lays out the review criteria and scoring framework for the review tool and RAG scale designations</t>
    </r>
  </si>
  <si>
    <r>
      <t xml:space="preserve">The </t>
    </r>
    <r>
      <rPr>
        <b/>
        <sz val="12"/>
        <color theme="1"/>
        <rFont val="Calibri"/>
        <family val="2"/>
        <scheme val="minor"/>
      </rPr>
      <t>'Improvements and quick wins'</t>
    </r>
    <r>
      <rPr>
        <sz val="12"/>
        <color theme="1"/>
        <rFont val="Calibri"/>
        <family val="2"/>
        <scheme val="minor"/>
      </rPr>
      <t xml:space="preserve"> tab includes brief feedback on areas in the BSPs that are lacking, as well as where "quick wins" could be made</t>
    </r>
  </si>
  <si>
    <t>Biosecurity Plan name</t>
  </si>
  <si>
    <t>X</t>
  </si>
  <si>
    <t>Y</t>
  </si>
  <si>
    <t>Lat</t>
  </si>
  <si>
    <t>Long</t>
  </si>
  <si>
    <t>Grid Ref</t>
  </si>
  <si>
    <t>Location</t>
  </si>
  <si>
    <t>Geographic coverage</t>
  </si>
  <si>
    <t>Plan period</t>
  </si>
  <si>
    <t>Status</t>
  </si>
  <si>
    <t>Review date</t>
  </si>
  <si>
    <t>Hotspot (if applicable)</t>
  </si>
  <si>
    <t>Responsible organisation</t>
  </si>
  <si>
    <t>Responsible person (contact)</t>
  </si>
  <si>
    <t>Pathways</t>
  </si>
  <si>
    <t>Review score - Overall</t>
  </si>
  <si>
    <t>Review score - Potential to be effective</t>
  </si>
  <si>
    <t>Review score - Effectiveness</t>
  </si>
  <si>
    <t>Interviewed?</t>
  </si>
  <si>
    <t>Condition assessment?</t>
  </si>
  <si>
    <t>Notes</t>
  </si>
  <si>
    <t>Web link (if available)</t>
  </si>
  <si>
    <t>Ospar MPA</t>
  </si>
  <si>
    <t>MCZ</t>
  </si>
  <si>
    <t>SAC</t>
  </si>
  <si>
    <t>SPA</t>
  </si>
  <si>
    <t>SSSI</t>
  </si>
  <si>
    <t>Copy of BSP</t>
  </si>
  <si>
    <t>ABP Humber (2017)</t>
  </si>
  <si>
    <t>TA1242328701</t>
  </si>
  <si>
    <t>Humber Estuary</t>
  </si>
  <si>
    <t>unknown</t>
  </si>
  <si>
    <t>Immingham</t>
  </si>
  <si>
    <t>Associated British Ports</t>
  </si>
  <si>
    <t xml:space="preserve">Tom Jeynes, Sustainable Development Manager - Humber, Associated British Ports, Tel: +44 (0) 1472 246 221 | Mob: +44 (0) 7802 910 637
Dock Office | Alexandra Road | Immingham Dock | North East Lincolnshire | DN40 2LZ
Tel: +44 (0) 1472 246 221 | Mob: +44 (0) 7802 910 637 | www.abports.co.uk
</t>
  </si>
  <si>
    <t>n/a</t>
  </si>
  <si>
    <t>No</t>
  </si>
  <si>
    <t>Yes</t>
  </si>
  <si>
    <t>plan not available; could not get in touch</t>
  </si>
  <si>
    <t>Not available</t>
  </si>
  <si>
    <t>Humber Estuary (1598/1600)</t>
  </si>
  <si>
    <t>Humber Estuary (UK0030170)</t>
  </si>
  <si>
    <t>Humber Estuary (UK9006111)</t>
  </si>
  <si>
    <t xml:space="preserve">Humber Estuary </t>
  </si>
  <si>
    <t>not available</t>
  </si>
  <si>
    <t>Berwickshire and Northumberland INNS Strategy</t>
  </si>
  <si>
    <t>NT959634</t>
  </si>
  <si>
    <t>Berwickshire and Northumberland</t>
  </si>
  <si>
    <t>Berwickshire and Northumberland coast</t>
  </si>
  <si>
    <t>2022-unknown</t>
  </si>
  <si>
    <t>draft</t>
  </si>
  <si>
    <t>Reviewed biennially and progress assessed</t>
  </si>
  <si>
    <t>Berwickshire and Northumberland Marine Nature Partnership</t>
  </si>
  <si>
    <t>Nick Brodin, Nick.Brodin@northumberland.gov.uk</t>
  </si>
  <si>
    <t xml:space="preserve">aquaculture, attachment to marine debris , ballast water release, escape or release from aquaria and catering , hull fouling , maintenance of port and harbour infrastructure, recreational water sports and equipment , relocation of structures and equipment  </t>
  </si>
  <si>
    <t>Berwickshire and North Northumberland Coast (1408); Northumberland Marine (3265); Northumbria Coast (4129)</t>
  </si>
  <si>
    <t>Berwick to St Mary's (UKMCZ0055); Aln Estuary (UKMCZ0001); Coquet to St Mary's (UKMCZ0030)</t>
  </si>
  <si>
    <t>Berwickshire and North Northumberland Coast (UK0017072); Tweed Estuary (UK0030292)</t>
  </si>
  <si>
    <t>St Abb's Head to Fast Castle (UK9004271); Northumbria Coast (UK9006131); Lindisfarne (UK9006011); Farne Islands (UK9006021); Coquet Island (UK9006031)</t>
  </si>
  <si>
    <t>Coquet Island; Farne Islands; Lindisfarne</t>
  </si>
  <si>
    <t>https://www.xbordercurrents.co.uk/documents-and-links/marine-inns-strategy/</t>
  </si>
  <si>
    <t>Cornwall IFCA Biosecurity Plan (2019)</t>
  </si>
  <si>
    <t>SW 55910 28010</t>
  </si>
  <si>
    <t>Cornwall IFCA</t>
  </si>
  <si>
    <t>Cornwall IFCA boundary</t>
  </si>
  <si>
    <t>2019-2024</t>
  </si>
  <si>
    <t>current</t>
  </si>
  <si>
    <t>every 5 years; no responsible party named</t>
  </si>
  <si>
    <t>general IFCA contact: Alex Aitken, alex.aitken@nifca.gov.uk; colin.trundle@cornwall-ifca.gov.uk</t>
  </si>
  <si>
    <t>aquaculture - diseases</t>
  </si>
  <si>
    <t>could not get in touch; does not define plan period but states that review of plan to occur every 5 years</t>
  </si>
  <si>
    <t>CIFCA-Biosecurity-Plan-2019.pdf (toolkitfiles.co.uk)</t>
  </si>
  <si>
    <t>Hartland Point to Tintagel; Bristol Channel Approaches; Padstow Bay and Surrounds; Lands End and Cape Bank; RUNNEL STONE (LAND'S END); Mounts Bay; Lizard Point; Falmouth Bay to St Austell Bay; Fal and Helford; Whitsand and Looe Bay; Plymouth Sound and Estuaries</t>
  </si>
  <si>
    <t>Hartland Point to Tintagel (UKMCZ0034); Padstow Bay and Surrounds (UKMCZ0012); Runnel Stone (Land's End) (UKMCZ0038); Mounts Bay (UKMCZ0036); Whitsand and Looe Bay (UKMCZ0021)</t>
  </si>
  <si>
    <t>Bristol Channel Approaches (UK0030396); Lands End and Cape Bank (UK0030375); Lizard Point (UK0030374); Fal and Helford (UK0013112); Plymouth Sound and Estuaries (UK0013111)</t>
  </si>
  <si>
    <t>Falmouth Bay to St Austell Bay (UK9020323)</t>
  </si>
  <si>
    <t>Gwithian to Mexico Towans; Hayle Estuary &amp; Carrack Gladden; Godrevy Head to St Agnes; Aire Point to Carrick Du; Loe Pool; Goonhilly Downs; Polruan to Polperro</t>
  </si>
  <si>
    <t>https://secure.toolkitfiles.co.uk/clients/17099/sitedata/Research_Reports/CIFCA-Biosecurity-Plan-2019.pdf</t>
  </si>
  <si>
    <t xml:space="preserve">Eastern IFCA (2020-2025) </t>
  </si>
  <si>
    <t>TF4797736558</t>
  </si>
  <si>
    <t xml:space="preserve">Eastern IFCA </t>
  </si>
  <si>
    <t>The Wash Estuary</t>
  </si>
  <si>
    <t>2020-2025</t>
  </si>
  <si>
    <t>not included</t>
  </si>
  <si>
    <t>Eastern IFCA</t>
  </si>
  <si>
    <t xml:space="preserve">general IFCA contact: Alex Aitken, alex.aitken@nifca.gov.uk; Judith Stoutt juditstoutt@eastern-ifca.gov.uk 
</t>
  </si>
  <si>
    <t>2020-2025_The_Wash_Biosecurity_Plan.pdf (eastern-ifca.gov.uk)</t>
  </si>
  <si>
    <t>The Wash and North Norfolk Coast (1950); The Wash (1952)</t>
  </si>
  <si>
    <t>The Wash and North Norfolk Coast (UK0017075)</t>
  </si>
  <si>
    <t>The Wash (UK9008021)</t>
  </si>
  <si>
    <t>The Wash</t>
  </si>
  <si>
    <t>https://www.eastern-ifca.gov.uk/wp-content/uploads/2020/03/2020-2025_The_Wash_Biosecurity_Plan.pdf</t>
  </si>
  <si>
    <t xml:space="preserve">Exe Estuary (2022) </t>
  </si>
  <si>
    <t>SX9796784155</t>
  </si>
  <si>
    <t>Exe Estuary</t>
  </si>
  <si>
    <t>Exe Estuary Management Partnership</t>
  </si>
  <si>
    <t xml:space="preserve">Stephanie Harper-Chung, Exe Estuary Officer, Exe Estuary Management Partnership, steph.harper-chung@devon.gov.uk; exeestua@devon.gov.uk
</t>
  </si>
  <si>
    <t>live fish and shellfish exports, aquaculture, fishing vessels, recreational vessels, commercial vessels</t>
  </si>
  <si>
    <t>Exe Estuary (1510)</t>
  </si>
  <si>
    <t>Exe Estuary (UK9010081)</t>
  </si>
  <si>
    <t xml:space="preserve">Exe Estuary </t>
  </si>
  <si>
    <t>in draft (unpublished)</t>
  </si>
  <si>
    <t>Fal and Helford SAC: Recreation Biosecurity Plan (2022)</t>
  </si>
  <si>
    <t>SW8260837055</t>
  </si>
  <si>
    <t>Fal and Helford SAC</t>
  </si>
  <si>
    <t>Falmouth Harbour and Helford River</t>
  </si>
  <si>
    <t>2022-2027</t>
  </si>
  <si>
    <t>Fal and Helford SAC Management Forum will review in 2027, with annual review of progress to date</t>
  </si>
  <si>
    <t>Fal and Helford SAC Management Forum; Natural England</t>
  </si>
  <si>
    <t>Hughes, Esther (Natural England), Esther.Hughes@naturalengland.org.uk</t>
  </si>
  <si>
    <t>recreational vessels</t>
  </si>
  <si>
    <t>Fal and Helford (1516); Falmouth Bay to St Austell Bay (4153)</t>
  </si>
  <si>
    <t>Helford Estuary (UKMCZ0062)</t>
  </si>
  <si>
    <t>Fal and Helford (UK0013112)</t>
  </si>
  <si>
    <t>unpublished</t>
  </si>
  <si>
    <t>Falmouth Harbour Commissioners Biosecurity Plan</t>
  </si>
  <si>
    <t xml:space="preserve">Falmouth Harbour </t>
  </si>
  <si>
    <t>Falmouth Harbour</t>
  </si>
  <si>
    <t>out of date</t>
  </si>
  <si>
    <t>Falmouth Harbour Commissioners</t>
  </si>
  <si>
    <t>Environment &amp; Quality Systems Manager, Falmouth Harbour, Vicki Spooner, eqsm@falmouthport.co.uk</t>
  </si>
  <si>
    <t>recreational vessels and assoicated equipment, commercial vessels and associated cleaning, ballast water</t>
  </si>
  <si>
    <t xml:space="preserve">No </t>
  </si>
  <si>
    <t>Fowey Biosecurity Plan (2015)</t>
  </si>
  <si>
    <t>SX1281451649</t>
  </si>
  <si>
    <t>Fowey Biosecurity</t>
  </si>
  <si>
    <t>Fowey Estuary</t>
  </si>
  <si>
    <t>2020-2023</t>
  </si>
  <si>
    <t>annual reviews</t>
  </si>
  <si>
    <t>Fowey Estuary Partnership</t>
  </si>
  <si>
    <t>Claire Hoddinott, Environmental officer, clairehoddinott@foweyharbour.co.uk</t>
  </si>
  <si>
    <t>commercial vessels, recreational vessels, fishing vessels, cruise liners, aquaculture</t>
  </si>
  <si>
    <t>Upper Fowey and Pont Pill (UKMCZ0020)</t>
  </si>
  <si>
    <t xml:space="preserve">Haslar Marina (2017) </t>
  </si>
  <si>
    <t>SZ6238499556</t>
  </si>
  <si>
    <t>Haslar Marina</t>
  </si>
  <si>
    <t>2017-2020</t>
  </si>
  <si>
    <t>in process of updating</t>
  </si>
  <si>
    <t>Southampton</t>
  </si>
  <si>
    <t xml:space="preserve">Ben Lippiett, Marina Manager, benl@boatfolk.co.uk
</t>
  </si>
  <si>
    <t>Solent and Dorset Coast (8235)</t>
  </si>
  <si>
    <t>Portsmouth Harbour</t>
  </si>
  <si>
    <t xml:space="preserve">Lymington Yacht Haven </t>
  </si>
  <si>
    <t>SZ3334694661</t>
  </si>
  <si>
    <t>Lymington Yacht Haven</t>
  </si>
  <si>
    <t>Rupert Wagstaff, Marina Manager (not able to locate contact details)</t>
  </si>
  <si>
    <t>could not get in touch; out of date but notes annual reviews so perhaps there is an updated version</t>
  </si>
  <si>
    <t xml:space="preserve">MDL Hamble Point Marina (2019) </t>
  </si>
  <si>
    <t>SU4854206056</t>
  </si>
  <si>
    <t>MDL Hamble Point Marina</t>
  </si>
  <si>
    <t>2016-2019</t>
  </si>
  <si>
    <t>Hamble Point Marina</t>
  </si>
  <si>
    <t>Debbie Burns, Marina Manager; MDL Environmental Officer, general email: enquiries@mdlmarinas.co.uk</t>
  </si>
  <si>
    <t>Northwest IFCA Biosecurity Plan (2022-2025)</t>
  </si>
  <si>
    <t>SD 32132 46670</t>
  </si>
  <si>
    <t>Northwest IFCA</t>
  </si>
  <si>
    <t>Northwest IFCA boundary</t>
  </si>
  <si>
    <t>2022-2025</t>
  </si>
  <si>
    <t>2025 by NW IFCA</t>
  </si>
  <si>
    <t>Liverpool, Southport/Blackpool</t>
  </si>
  <si>
    <t>Northern IFCA</t>
  </si>
  <si>
    <t xml:space="preserve">general IFCA contact: Alex Aitken, alex.aitken@nifca.gov.uk; Anna (annabel) Plumeridge, A.Plumeridge@nw-ifca.gov.uk
</t>
  </si>
  <si>
    <t>NWIFCA-Biosecurity-Plan.pdf (nw-ifca.gov.uk)</t>
  </si>
  <si>
    <t>Solway Firth; Cumbria Coast; MORECAMBE BAY AND DUDDON ESTUARY; MORECAMBE BAY; Liverpool Bay; SHELL FLAT AND LUNE DEEP</t>
  </si>
  <si>
    <t>Solway Firth (UKMCZ0069); Cumbria Coast - Zone 1 (UKMCZ0005-01); Cumbria Coast - Zone 2 (UKMCZ0005-02)</t>
  </si>
  <si>
    <t>Solway Firth (UK0013025); Morecambe Bay (UK0013027); Shell Flat and Lune Deep (UK0030376)</t>
  </si>
  <si>
    <t>Solway Firth (UK9005012); Morecambe Bay and Duddon Estuary (UK9020326); Liverpool Bay (UK9020294)</t>
  </si>
  <si>
    <t>Bowness Common; St. Bees Head; Ribble Estuary</t>
  </si>
  <si>
    <t>https://www.nw-ifca.gov.uk/biosecurity/</t>
  </si>
  <si>
    <t>Peel Ports - Great Yarmouth</t>
  </si>
  <si>
    <t>TG 53190 04903</t>
  </si>
  <si>
    <t>Great Yarmouth</t>
  </si>
  <si>
    <t>Great Yarmouth (exact extent unknown)</t>
  </si>
  <si>
    <t>Peel Ports</t>
  </si>
  <si>
    <t>Lisa Reilly, lisa.reilly@peelports.com</t>
  </si>
  <si>
    <t>plan not available; still in development phase; unknown if all Peel Ports locations are covered - thus counted as one plan within report</t>
  </si>
  <si>
    <t>Peel Ports - Heysham</t>
  </si>
  <si>
    <t>SD 40738 61662</t>
  </si>
  <si>
    <t>Heysham</t>
  </si>
  <si>
    <t>Heysham (exact extent unknown)</t>
  </si>
  <si>
    <t>Morecambe Bay (1724); Morecambe Bay and Dudley Estuary (3267)</t>
  </si>
  <si>
    <t>Morcambe Bay (UK0013027)</t>
  </si>
  <si>
    <t>Morecambe Bay and Dudley Estuary (UK9020326)</t>
  </si>
  <si>
    <t xml:space="preserve">Morecambe Bay </t>
  </si>
  <si>
    <t>Peel Ports - Liverpool</t>
  </si>
  <si>
    <t>SJ 32377 97058</t>
  </si>
  <si>
    <t>Liverpool</t>
  </si>
  <si>
    <t>Liverpool (exact extent unknown)</t>
  </si>
  <si>
    <t>Liverpool Bay</t>
  </si>
  <si>
    <t>Liverpool Bay (UK9020294)</t>
  </si>
  <si>
    <t>Peel Ports - London Medway</t>
  </si>
  <si>
    <t>TQ92192 75720</t>
  </si>
  <si>
    <t>London Medway</t>
  </si>
  <si>
    <t>London Medway (exact extent unknown)</t>
  </si>
  <si>
    <t>London</t>
  </si>
  <si>
    <t>Medway Estuary - Zone 1 and 2 (UKMCZ0011-01/02)</t>
  </si>
  <si>
    <t>Peel Ports - Manchester Ship Canal</t>
  </si>
  <si>
    <t>SJ 59535 85976</t>
  </si>
  <si>
    <t>Manchester Ship Canal</t>
  </si>
  <si>
    <t>Manchester Ship Canal (exact extent unknown)</t>
  </si>
  <si>
    <t>RAPID LIFE (2020) - Medway</t>
  </si>
  <si>
    <t>TQ8629673337</t>
  </si>
  <si>
    <t>Medway</t>
  </si>
  <si>
    <t>Swale and Medway Estuary</t>
  </si>
  <si>
    <t>RAPID LIFE; Medway Swale Estuary Partnership</t>
  </si>
  <si>
    <t>Dave Parrott, Dave.Parrott@apha.gov.uk</t>
  </si>
  <si>
    <t>commercial vessels, recreational vessels</t>
  </si>
  <si>
    <t>plan in draft; thus, not keen to be interviewed yet</t>
  </si>
  <si>
    <t>Medway Estuary and Marshes</t>
  </si>
  <si>
    <t>RAPID LIFE (2020) - Mersey</t>
  </si>
  <si>
    <t>SJ3882283148</t>
  </si>
  <si>
    <t>Mersey</t>
  </si>
  <si>
    <t>Mersey Estuary</t>
  </si>
  <si>
    <t xml:space="preserve">Plan reviewed annually by Estuary Level Plan steering group </t>
  </si>
  <si>
    <t>RAPID LIFE</t>
  </si>
  <si>
    <t xml:space="preserve">commercial vessels, fishing vessels, recreational vessels, recreational angling, dock operations, constrcution and development </t>
  </si>
  <si>
    <t>Mersey Estuary (1710)</t>
  </si>
  <si>
    <t>Mersey Estuary (UK9005131); Liverpool Bay (UK9020294)</t>
  </si>
  <si>
    <t xml:space="preserve">Mersey Estuary; New Ferry; Mersey Narrows </t>
  </si>
  <si>
    <t>RAPID LIFE (2020) - Wash</t>
  </si>
  <si>
    <t>TF5375237055</t>
  </si>
  <si>
    <t>Wash</t>
  </si>
  <si>
    <t>RAPID LIFE; Wash and North Norfolk Marine Partnership</t>
  </si>
  <si>
    <t>recreational vessels, fishing vessels, aquaculture, movement of structures, offshore windfarm structures</t>
  </si>
  <si>
    <t>RAPID LIFE (2020) - Wyre</t>
  </si>
  <si>
    <t>SD3428947019</t>
  </si>
  <si>
    <t>Wyre</t>
  </si>
  <si>
    <t>Wyre Estuary</t>
  </si>
  <si>
    <t>2020-unknown</t>
  </si>
  <si>
    <t>RAPID LIFE; Wyre Rivers Trust</t>
  </si>
  <si>
    <t>recreational vessels, recreational angling, fishing vessels, movement of structures and fishing equipment</t>
  </si>
  <si>
    <t>Wyre-Lune (7736)</t>
  </si>
  <si>
    <t>Wyre-Lune (UKMCZ0074)</t>
  </si>
  <si>
    <t xml:space="preserve">Solway Firth Partnership (2021-2024) </t>
  </si>
  <si>
    <t>NY0602854991</t>
  </si>
  <si>
    <t>Solway Firth</t>
  </si>
  <si>
    <t>2021-2024</t>
  </si>
  <si>
    <t>Plan states it is "vital that the outcomes and impacts of the actions are monitored and reviewed to ensure that the objectives are being met" but date of review not included</t>
  </si>
  <si>
    <t>Solway Firth Partnership</t>
  </si>
  <si>
    <t>Clair McFarlan, clair@solwayfirthpartnership.co.uk</t>
  </si>
  <si>
    <t>recreational vessels, commercial vessels, movement of structures</t>
  </si>
  <si>
    <t>Solway Firth divides England from Scotland. Most stakeholders are in Scotland, but we incl. the plan here because it borders England.</t>
  </si>
  <si>
    <t>Marine-INNS-in-Solway-2018-2021.pdf (solwayfirthpartnership.co.uk)</t>
  </si>
  <si>
    <t>Solway Firth (1872/1972)</t>
  </si>
  <si>
    <t>Solway Firth (UKMCZ0069)</t>
  </si>
  <si>
    <t>Solway Firth (UK0013025)</t>
  </si>
  <si>
    <t>Solway Firth (UK9005012)</t>
  </si>
  <si>
    <t>https://www.solwayfirthpartnership.co.uk/wp-content/uploads/2022/08/Marine-INNS-in-Solway-2021-2024.pdf</t>
  </si>
  <si>
    <t>South Devon AONB Estuaries Partnership Avon Estuary Marine Biosecurity Plan 2017- 2020</t>
  </si>
  <si>
    <t>SX6628044254</t>
  </si>
  <si>
    <t>Avon</t>
  </si>
  <si>
    <t>Avon Estuary</t>
  </si>
  <si>
    <t>South Devon AONB Estuaries Partnership</t>
  </si>
  <si>
    <t>Nigel Mortimer, SDAONB Estuaries Officer; Ryan Hooper, Bantham Estate manager; Stuart Watts, Avon Estuary Forum Chair</t>
  </si>
  <si>
    <t>recreational vessels, commercial vessels, fishing vessels, aquaculture, movement of structures</t>
  </si>
  <si>
    <t>Avon_Estuary_Biosecurity_Plan_-_Bantham_Estate.pdf (southdevonaonb.org.uk)</t>
  </si>
  <si>
    <t>Devon Avon Estuary (7716)</t>
  </si>
  <si>
    <t>Devon Avon Estuary (UKMCZ0058)</t>
  </si>
  <si>
    <t>https://www.southdevonaonb.org.uk/wp-content/uploads/2020/01/Avon_Estuary_Biosecurity_Plan_-_Bantham_Estate.pdf</t>
  </si>
  <si>
    <t>South Devon AONB Estuaries Partnership Dart Harbour &amp; Estuary Marine Biosecurity Plan</t>
  </si>
  <si>
    <t>SX8804751969</t>
  </si>
  <si>
    <t xml:space="preserve">Dart Harbour </t>
  </si>
  <si>
    <t>Nigel Mortimer, SDAONB Estuaries Officer; Paul Britton, Harbourmaster; Jack Hadlon, Assistant Harbourmaster</t>
  </si>
  <si>
    <t>cruise and naval vessels, fishing vessels, recreational vessels, commercial vessels, live fish and shellfish export, aquaculture, marine engineering, movement of structures</t>
  </si>
  <si>
    <t>Dart-Harbour-Estuary-Biosecurity-Plan-2020-edit.pdf (southdevonaonb.org.uk)</t>
  </si>
  <si>
    <t>Dart Estuary (7714)</t>
  </si>
  <si>
    <t>Dart Estuary (UKMCZ0057)</t>
  </si>
  <si>
    <t>https://www.dartharbour.org/wp-content/uploads/2020/07/Dart-Harbour-Estuary-Biosecurity-Plan-2020.pdf</t>
  </si>
  <si>
    <t>South Devon AONB Estuaries Partnership Erme Estuary Marine Biosecurity Plan 2017-2020</t>
  </si>
  <si>
    <t>SX6181247735</t>
  </si>
  <si>
    <t>Erme Estuary</t>
  </si>
  <si>
    <t>Nigel Mortimer, SDAONB Estuaries Officer; John Mildmay-White, Flete Estate jmw@flete.co.uk; Simon Tame, Natural England</t>
  </si>
  <si>
    <t>fishing vessels, recreational vessels, movement of structures</t>
  </si>
  <si>
    <t>Erme_Estuary_Biosecurity_Plan_v1.0.pdf (southdevonaonb.org.uk)</t>
  </si>
  <si>
    <t>Erme Estuary (7718)</t>
  </si>
  <si>
    <t>Erme Estuary (UKMCZ0059)</t>
  </si>
  <si>
    <t xml:space="preserve">Erme Estuary </t>
  </si>
  <si>
    <t>https://www.southdevonaonb.org.uk/wp-content/uploads/2020/01/Erme_Estuary_Biosecurity_Plan_v1.0.pdf</t>
  </si>
  <si>
    <t xml:space="preserve">South Devon AONB Estuaries Partnership Salcombe Harbour &amp; Kingsbridge Estuary Marine Biosecurity Plan 2017- 2020 </t>
  </si>
  <si>
    <t>SX7332137824</t>
  </si>
  <si>
    <t>Salcome Kingsbridge</t>
  </si>
  <si>
    <t>Salcome Harbour &amp; Kingsbridge Estuary</t>
  </si>
  <si>
    <t>Nigel Mortimer, SDAONB Estuaries Officer; Cameron Sims-Stirling, Harbourmaster</t>
  </si>
  <si>
    <t>cruise liners, recreational vessels, commercial vessels, fishing vessels, live fish and shellfish exports, aquaculture, marine engineering, movement of structures</t>
  </si>
  <si>
    <t>Salcombe-Biosecurity-Plan.pdf (south-devon.org)</t>
  </si>
  <si>
    <t xml:space="preserve">Salcombe to Kingsbridge Estuary </t>
  </si>
  <si>
    <t>http://south-devon.org/wp-content/uploads/2017/08/Salcombe-Biosecurity-Plan.pdf</t>
  </si>
  <si>
    <t>South Devon AONB Estuaries Partnership Yealm Estuary Marine Biosecurity Plan 2017-2020</t>
  </si>
  <si>
    <t>SX5345047834</t>
  </si>
  <si>
    <t>Yealm</t>
  </si>
  <si>
    <t>Yealm Estuary</t>
  </si>
  <si>
    <t>Nigel Mortimer, SDAONB Estuaries Officer; Mark Beighton, Harbourmaster</t>
  </si>
  <si>
    <t>cruise liners, recreational vessels, commercial vessels, fishing vessels, movement of structures, live fish and shellfish export, aquaculture</t>
  </si>
  <si>
    <t>Yealm-Estuary-Biosecurity-Plan.pdf (south-devon.org)</t>
  </si>
  <si>
    <t>Plymouth Sound and Estuaries (1792)</t>
  </si>
  <si>
    <t>Plymouth Sound and Estuaries (UK0013111)</t>
  </si>
  <si>
    <t>https://www.southdevonaonb.org.uk/wp-content/uploads/2020/01/Yealm_Estuary_Biosecurity_Plan.pdf</t>
  </si>
  <si>
    <t>Southern IFCA</t>
  </si>
  <si>
    <t>SY99300 89309</t>
  </si>
  <si>
    <t>Poole Harbour</t>
  </si>
  <si>
    <t>Leased until 2025 but does not state plan/date for review</t>
  </si>
  <si>
    <t>Poole</t>
  </si>
  <si>
    <t>general IFCA contact: Alex Aitken, alex.aitken@nifca.gov.uk; Southern IFCA, southern-ifca.gov.uk</t>
  </si>
  <si>
    <t>the document is an HRA; it is not a proper BSP, instead some comments on INNS and biosec are embedded in the HRA</t>
  </si>
  <si>
    <t>Poole Harbour (4102)</t>
  </si>
  <si>
    <t>Poole Rocks (UKMCZ0014)</t>
  </si>
  <si>
    <t>Poole Harbour (UK9010111)</t>
  </si>
  <si>
    <t xml:space="preserve">Poole Harbour </t>
  </si>
  <si>
    <t>https://www.southern-ifca.gov.uk/</t>
  </si>
  <si>
    <t>Tamar Estuaries Marine Biosecurity Plan</t>
  </si>
  <si>
    <t>SX4457653497</t>
  </si>
  <si>
    <t>Tamar Estuaries</t>
  </si>
  <si>
    <t>Tamar Estuary</t>
  </si>
  <si>
    <t>2018-2020</t>
  </si>
  <si>
    <t>plan period ended 2020; currently in process of reviewing and updating</t>
  </si>
  <si>
    <t>Plymouth</t>
  </si>
  <si>
    <t>Tamar Estuaries Consultative Forum</t>
  </si>
  <si>
    <t>Amelia Sturgeon, TECF Coordinator; Queen's Harbourmaster, Chair of TECF, Amelia.Sturgeon@plymouth.gov.uk</t>
  </si>
  <si>
    <t>naval vessels, recreational vessels, commercial vessels</t>
  </si>
  <si>
    <t>180613-Tamar-Estuaries-Marine-Biosecurity-Plan.pdf (plymouth-mpa.uk)</t>
  </si>
  <si>
    <t>Tamar Estuary Sites (UKMCZ0016)</t>
  </si>
  <si>
    <t>Tamar Estuaries Complex (UK9010141)</t>
  </si>
  <si>
    <t>Tamar - Tavy Estuary</t>
  </si>
  <si>
    <t>http://www.plymouth-mpa.uk/wp-content/uploads/2018/06/180613-Tamar-Estuaries-Marine-Biosecurity-Plan.pdf</t>
  </si>
  <si>
    <t>Teesport</t>
  </si>
  <si>
    <t>NZ54658 25577</t>
  </si>
  <si>
    <t>Tees Estuary</t>
  </si>
  <si>
    <t>Tess</t>
  </si>
  <si>
    <t>PD Ports</t>
  </si>
  <si>
    <t>Andrew Ridley, Andrew.Ridley@pdports.co.uk</t>
  </si>
  <si>
    <t>Teesmouth and Cleveland Coast (1934)</t>
  </si>
  <si>
    <t>Teesmouth and Cleveland Coast (UK9006061)</t>
  </si>
  <si>
    <t>Teesmouth and Cleveland Coast</t>
  </si>
  <si>
    <t>Waddeton Fishery (shellfish) (2022) - Devon and Severn IFCA</t>
  </si>
  <si>
    <t>SX87165 55786</t>
  </si>
  <si>
    <t>Waddeton Shellfishery</t>
  </si>
  <si>
    <t>not included, but previous review was after 2 years of plan implementation</t>
  </si>
  <si>
    <t>Devon and Severn IFCA</t>
  </si>
  <si>
    <t xml:space="preserve">general IFCA contact: Alex Aitken, alex.aitken@nifca.gov.uk; Sarah Curtin, s.curtin@devonandsevernifca.gov.uk, office@devonandsevernifca.gov.uk. </t>
  </si>
  <si>
    <t>aquaculture (Pacific oyster) - diseases</t>
  </si>
  <si>
    <t>https://www.devonandsevernifca.gov.uk/Environment-and-Research/Mariculture/Biosecurity</t>
  </si>
  <si>
    <t>Review of BSPs</t>
  </si>
  <si>
    <t>The aim of this excel tool is to quantify i) the potential for a BSP to be effective (based on background information, identification of risks, biosecurity actions, review and evaluation and supporting information) and ii) the effectiveness of the BSP (based on stakeholder awareness and implementation). The data contained in the current review sheets have been obtained from APEM assessments of BSPs and interviews with plan owners.</t>
  </si>
  <si>
    <t>How it Works</t>
  </si>
  <si>
    <r>
      <t>Biosecurity plans were assessed by populating the cells in the 'Review of BSPs' sheet using the criteria and scoring system listed and described in the 'Description of scores' sheet. Each cell is formatted so that it will not accept a score outside the range assigned to that variable. The colour coding scale (Red Amber Green; i.e. RAG scale) which has been implemented in conditional formatting within the 'Review of BSPs' sheet is also included in the 'Description of scores' sheet. Scores are summed across each section to provide an Overall score for each section. These Overall scores automatically populate the summary table in the 'Summary of scores' sheet where they are weighted and the final scores calculated.</t>
    </r>
    <r>
      <rPr>
        <sz val="12"/>
        <color rgb="FFFF0000"/>
        <rFont val="Calibri"/>
        <family val="2"/>
        <scheme val="minor"/>
      </rPr>
      <t xml:space="preserve"> </t>
    </r>
    <r>
      <rPr>
        <sz val="12"/>
        <color theme="1"/>
        <rFont val="Calibri"/>
        <family val="2"/>
        <scheme val="minor"/>
      </rPr>
      <t>Pre-formatted cells have been included at the bottom of the 'Review of BSPs' table for additional BSP assessments which will also automatically populate the summary table.</t>
    </r>
  </si>
  <si>
    <t>The weighting calculation of the Overall scores for each section to produce the Overall Plan score was done to equalise all scores (e.g. background information was weighted higher than all other sections due to large amount of information that needed to be collected) and is as follows:</t>
  </si>
  <si>
    <t>background information</t>
  </si>
  <si>
    <t>+</t>
  </si>
  <si>
    <t>(identification of risks x 2)</t>
  </si>
  <si>
    <t>biosecurity actions</t>
  </si>
  <si>
    <t>supporting work</t>
  </si>
  <si>
    <t>additional info</t>
  </si>
  <si>
    <t>(review x 2)</t>
  </si>
  <si>
    <t>implementation</t>
  </si>
  <si>
    <t>With this, the Overall scores each have a maximum score of "6", with the exception of the Implementation score, which has a maximum of "10". For some plans, no interview took place or the plan is still in the draft stage so the Implementation Score has been formulated to be "N/A" and will be represented in the equation as "0" to reflect this. To allow for all BSPs to be compared, a score for the Potential for the Plan to be Effective is given. The RAG scales for these scores, detailed in the 'Description of scores' sheet, have been calculated to account for the weightings.</t>
  </si>
  <si>
    <t>Formulas in the 'Review of BSPs' and 'Summary of scores' tabs have been locked and password protected. To unlock, use the passowrd: apem</t>
  </si>
  <si>
    <t>POTENTIAL FOR PLAN TO BE EFFECTIVE</t>
  </si>
  <si>
    <t>EFFECTIVENESS OF PLAN</t>
  </si>
  <si>
    <t>BACKGROUND INFORMATION</t>
  </si>
  <si>
    <t xml:space="preserve"> IDENTIFICATION OF RISKS</t>
  </si>
  <si>
    <t>BIOSECURITY ACTIONS</t>
  </si>
  <si>
    <t>SUPPORTING WORK</t>
  </si>
  <si>
    <t>ADDITIONAL INFORMATION</t>
  </si>
  <si>
    <t>REVIEW  &amp; EVALUATION</t>
  </si>
  <si>
    <t>IMPLEMENTATION</t>
  </si>
  <si>
    <t>Name of Plan</t>
  </si>
  <si>
    <t>Title information</t>
  </si>
  <si>
    <t>Scene setting</t>
  </si>
  <si>
    <t>Ownership</t>
  </si>
  <si>
    <t>Scope</t>
  </si>
  <si>
    <t>Site information</t>
  </si>
  <si>
    <t>INNS</t>
  </si>
  <si>
    <t>OVERALL BACKGROUND SCORE (MAX = 18)</t>
  </si>
  <si>
    <t>Use of the area</t>
  </si>
  <si>
    <t>OVERALL RISKS SCORE (MAX = 3)</t>
  </si>
  <si>
    <t>Identification &amp; description</t>
  </si>
  <si>
    <t>Who</t>
  </si>
  <si>
    <t>When</t>
  </si>
  <si>
    <t>Applicability</t>
  </si>
  <si>
    <t>OVERALL BIOSEC ACTIONS SCORE (MAX = 12)</t>
  </si>
  <si>
    <t>Monitoring</t>
  </si>
  <si>
    <t>Contingency / RRP</t>
  </si>
  <si>
    <t>OVERALL SUPPORTING SCORE (MAX = 6)</t>
  </si>
  <si>
    <t>Stakeholders identified</t>
  </si>
  <si>
    <t>Events identified</t>
  </si>
  <si>
    <t>OVERALL ADDITIONAL INFO SCORE (MAX = 6)</t>
  </si>
  <si>
    <t>Review &amp; evaluation</t>
  </si>
  <si>
    <t>OVERALL REVIEW SCORE (MAX = 3)</t>
  </si>
  <si>
    <t>Awareness of stakeholders</t>
  </si>
  <si>
    <t>Implementation of actions</t>
  </si>
  <si>
    <t>OVERALL IMPLEMENTATION SCORE (MAX = 10)</t>
  </si>
  <si>
    <t xml:space="preserve">Fowey Biosecurity Plan (2015)  </t>
  </si>
  <si>
    <t>Exe Estuary (2022)</t>
  </si>
  <si>
    <t>N/A</t>
  </si>
  <si>
    <t>Northwest IFCA Biosecurity Plan (2014 to 2019)</t>
  </si>
  <si>
    <t>MDL Hamble Point Marina (2019)</t>
  </si>
  <si>
    <t>Haslar Marina (2017)</t>
  </si>
  <si>
    <t>EFFECTIVENESS</t>
  </si>
  <si>
    <t>SUMMARY OF SCORES</t>
  </si>
  <si>
    <t>OVERALL BACKGROUND INFORMATION SCORE (MAX = 18)</t>
  </si>
  <si>
    <t>OVERALL IDENTIFICATION OF RISKS SCORE (MAX = 3)</t>
  </si>
  <si>
    <t>OVERALL BIOSECURITY ACTIONS SCORE (MAX = 12)</t>
  </si>
  <si>
    <t>OVERALL SUPPORTING WORK SCORE (MAX = 6)</t>
  </si>
  <si>
    <t>Column1</t>
  </si>
  <si>
    <t>Column2</t>
  </si>
  <si>
    <t>OVERALL PLAN SCORE (OUT OF 46)</t>
  </si>
  <si>
    <t>Overall %</t>
  </si>
  <si>
    <t>POTENTIAL FOR PLAN TO BE EFFECTIVE (OUT OF 36)</t>
  </si>
  <si>
    <t>Potential to be effective%</t>
  </si>
  <si>
    <t>EFFECTIVENESS OF PLAN (OUT OF 10)</t>
  </si>
  <si>
    <t>Effectiveness %</t>
  </si>
  <si>
    <t>Table 1. Criteria describing potential effectiveness of the biosecurity plan, which includes background information, identification of risks, biosecurity actions, review and evaluation and supporting information. This excludes actual implementation.</t>
  </si>
  <si>
    <t>Category</t>
  </si>
  <si>
    <t>Criteria</t>
  </si>
  <si>
    <t>Description of criteria</t>
  </si>
  <si>
    <t>Description of scores</t>
  </si>
  <si>
    <t>Score</t>
  </si>
  <si>
    <t xml:space="preserve">Are authors of the Plan identified? | Is the year of development or publication provided? | Is the Plan period provided (i.e. period over which the Plan is active)? </t>
  </si>
  <si>
    <t>Author(s),  year of publication and Plan period included</t>
  </si>
  <si>
    <t>Only author(s) OR year of publication OR Plan period included (i.e. one or two included but not all three)</t>
  </si>
  <si>
    <t xml:space="preserve">Neither author(s) nor year of publication included </t>
  </si>
  <si>
    <t>Is there information regarding: What are INNS? | What is biosecurity? | What are pathways?</t>
  </si>
  <si>
    <t>Definition/description of INNS, biosecurity and pathways included</t>
  </si>
  <si>
    <t>Definition/description of INNS OR biosecurity OR pathways included (i.e. one or two included but not all three)</t>
  </si>
  <si>
    <t>Definition/description of INNS, biosecurity or pathways not included</t>
  </si>
  <si>
    <t>Ownership of Plan</t>
  </si>
  <si>
    <t>Is responsible person(s) or organisation(s)/group(s) identified or is there an indication that a Biosecurity Manager/Officer will be responsible? i.e. who will ensure Plan is carried out?</t>
  </si>
  <si>
    <t>Owner of the Plan explicity identified</t>
  </si>
  <si>
    <t>Owner of the Plan not explicity identified but implied</t>
  </si>
  <si>
    <t>It is not clear who the owner of the Plan is</t>
  </si>
  <si>
    <t xml:space="preserve">Is the purpose of Plan and/or overall aim(s) identified? | Are objectives for meeting the purpose(s)/aim(s) laid out? </t>
  </si>
  <si>
    <t>Purpose of Plan and/or overall aim(s) and objectives included</t>
  </si>
  <si>
    <t>Purpose of Plan and/or overall aim(s) included but objectives not laid out</t>
  </si>
  <si>
    <t>Purpose of Plan and/or overall aim(s) and objectives not included</t>
  </si>
  <si>
    <t>Are site location, site description and asset owners identified? e.g. map provided, size of area covered, tide-salinity, marine features, environmental management measures, conditions assessments (if available), designated and/or sensitive site, protected habitats or features, protected species, who owns/manages/leases land and/or assets?</t>
  </si>
  <si>
    <t>Location, description and ownership of site fully described</t>
  </si>
  <si>
    <t>Some but not all site details included (i.e. one or two included but not all three)</t>
  </si>
  <si>
    <t>No location, description and ownership information provided</t>
  </si>
  <si>
    <t>Does the plan identify INNS present? | Does the Plan identify Horizon INNS?</t>
  </si>
  <si>
    <t>INNS present on-site listed and horizon INNS identified</t>
  </si>
  <si>
    <t>INNS present on-site listed OR horizon INNS identified (i.e. one or the other identified but not both)</t>
  </si>
  <si>
    <t>Neither INNS present on-site listed nor horizon INNS identified</t>
  </si>
  <si>
    <t>ID OF RISKS</t>
  </si>
  <si>
    <t>How well does the Plan identify risky pathways/activities? | Does the Plan assign risk level to each activity/pathway? (e.g. high, medium, low)</t>
  </si>
  <si>
    <t xml:space="preserve">Risky pathways/actions identified and associated level of risk assigned to each </t>
  </si>
  <si>
    <t>As the reviewers did not research users of areas covered by the plans, the accuracy of risks identified could not be evaluated; thus, risks presented in plans are assumed accurate.</t>
  </si>
  <si>
    <t>Risky pathways/actions identified without associated level of risk assigned to each</t>
  </si>
  <si>
    <t xml:space="preserve">Risky pathways/activities not identified </t>
  </si>
  <si>
    <t>Identification and description of actions</t>
  </si>
  <si>
    <t>Are actions identified and described?</t>
  </si>
  <si>
    <t>Actions identified and described in detail</t>
  </si>
  <si>
    <t>Actions identified but not described in detail</t>
  </si>
  <si>
    <t>Actions not identified</t>
  </si>
  <si>
    <t>Who implements actions</t>
  </si>
  <si>
    <t>Are owners of each action identified? i.e. who is responsible for each action?</t>
  </si>
  <si>
    <t>Owner for each action identified</t>
  </si>
  <si>
    <t>Owner for some but not all actions identified</t>
  </si>
  <si>
    <t>No owners of actions identified</t>
  </si>
  <si>
    <t>When are action implemented</t>
  </si>
  <si>
    <t>When should an action be implemented? Actions may be indicated by priority (low, medium, high).</t>
  </si>
  <si>
    <t>Indication of when all actions should be implement or a specific timeframe provided (e.g. 'Year 1', 'immediately')</t>
  </si>
  <si>
    <t>There may be timeframes put forth for which priority actions need to be implemented or time may be indicated by whether or not actions are meant to be permanent/ongoing or temporary based on pathway/risk</t>
  </si>
  <si>
    <t>Some actions but not all include indication of when they should be implemented</t>
  </si>
  <si>
    <t>No indication of when actions should be implemented or a specific timeframe included for any actions</t>
  </si>
  <si>
    <t>Applicability of actions to identified risks</t>
  </si>
  <si>
    <t>Are all risks identified addressed by the biosecurity actions put forth?</t>
  </si>
  <si>
    <t>Actions fully address all risks identified</t>
  </si>
  <si>
    <t>Actions cover only some of the risks identified</t>
  </si>
  <si>
    <t>Actions do not cover all risks identified OR actions not identified (as above)</t>
  </si>
  <si>
    <t>Is there any INNS monitoring in place (e.g. regular INNS surveys, horizon INNS surveillance)?</t>
  </si>
  <si>
    <t>Dedicated INNS and or horizon species monitoring in place</t>
  </si>
  <si>
    <t>General monitoring surveys can indirectly facilitate monitoring for INNS and/or hroizon species.</t>
  </si>
  <si>
    <t>General monitoring in place</t>
  </si>
  <si>
    <t>no monitoring in place</t>
  </si>
  <si>
    <t>Contingency / Rapid Response Plan</t>
  </si>
  <si>
    <t>Is there a contingency / rapid response plan (RRP) in place for when a new INNS is detected (ideally one that defines the process for reporting new INNS)?</t>
  </si>
  <si>
    <t>Dedicated contingency/RRP in place and bespoke to the site</t>
  </si>
  <si>
    <t>A reference or link to a general or external contingency/RRP included but no dedicated plan bespoke to the site</t>
  </si>
  <si>
    <t>No contingency plan/RRP in place, no reference or link to an external contingency/RRP included</t>
  </si>
  <si>
    <t>Are key stakeholders relevant to the Plan, such as local action groups, conservation organisations, local governing bodies, marinas, watercraft clubs, INNS experts, etc. identified?</t>
  </si>
  <si>
    <t>Key stakeholders identified and main contact provided</t>
  </si>
  <si>
    <t>Key stakeholders identified but no contact provided</t>
  </si>
  <si>
    <t>Key stakeholders not identified</t>
  </si>
  <si>
    <t>Is a list of risky events provided? Ideally, this list would be reviewed and updated annually.</t>
  </si>
  <si>
    <t>Not applicable, e.g. aquaculture designation</t>
  </si>
  <si>
    <t>A list of risky events is provided and a procedure for annual review of events is in place</t>
  </si>
  <si>
    <t>A list of risky events is provided but a procedure for annual review of events is not in place</t>
  </si>
  <si>
    <t>A list of risky events is not provided</t>
  </si>
  <si>
    <t>REVIEW</t>
  </si>
  <si>
    <t>Review and evaluation</t>
  </si>
  <si>
    <t>Is there a plan or procedure in place to review general progress and evaluate outcomes of any actions that have been implemented? e.g. yearly review with full evaluation at the end of the Plan period.</t>
  </si>
  <si>
    <t>Review of progress and evaluation of biosecurity action outcomes in place</t>
  </si>
  <si>
    <t>Review of progress OR evaluation of biosecurity action outcomes in place</t>
  </si>
  <si>
    <t>No review of progress nor evaluation of biosecurity action outcomes in place</t>
  </si>
  <si>
    <t>Table 2. Criteria describing effectiveness of the biosecurity plan, which includes assessment of stakeholder awareness and implementation of actions.</t>
  </si>
  <si>
    <t xml:space="preserve">Are all stakeholders (SHs) aware of the Plan (i.e. has Plan been disseminated to SHs)? </t>
  </si>
  <si>
    <t>Plan has been disseminated to all relevant stakeholders and have had feedback</t>
  </si>
  <si>
    <t>Plan has been disseminated and actively promoted/displayed (ie SH engagement or harbour signage)</t>
  </si>
  <si>
    <t>Plan has been disseminated to all/most stakeholders</t>
  </si>
  <si>
    <t>Plan has been disseminated to some but not all relevant stakeholders</t>
  </si>
  <si>
    <t>Plan has not been disseminated to any stakeholders</t>
  </si>
  <si>
    <t>No interview</t>
  </si>
  <si>
    <t>Have any biosecurity actions been implemented?</t>
  </si>
  <si>
    <t>Many biosecurity actions have been implemented - high confidence</t>
  </si>
  <si>
    <t>Many biosecurity actions have been implemented - low confidence</t>
  </si>
  <si>
    <t>Some actions have been implemented - high confidence</t>
  </si>
  <si>
    <t>Some actions implemented - low conficdence</t>
  </si>
  <si>
    <t>None of the biosecurity actions have been implemented</t>
  </si>
  <si>
    <t>REVIEW OF BIOSECURITY PLAN - SCORING DESCRIPTION</t>
  </si>
  <si>
    <r>
      <t xml:space="preserve">Overall Introduction Score (maximum score = </t>
    </r>
    <r>
      <rPr>
        <b/>
        <sz val="12"/>
        <rFont val="Arial"/>
        <family val="2"/>
      </rPr>
      <t>18</t>
    </r>
    <r>
      <rPr>
        <b/>
        <sz val="12"/>
        <color theme="1"/>
        <rFont val="Arial"/>
        <family val="2"/>
      </rPr>
      <t>)</t>
    </r>
  </si>
  <si>
    <t>RAG scale</t>
  </si>
  <si>
    <t>6-9</t>
  </si>
  <si>
    <t>Red</t>
  </si>
  <si>
    <t>10-14</t>
  </si>
  <si>
    <t>Amber</t>
  </si>
  <si>
    <t>15-18</t>
  </si>
  <si>
    <t>Green</t>
  </si>
  <si>
    <t>Overall Risk Score (maximum score = 3)</t>
  </si>
  <si>
    <t>Overall Biosecurity Actions Score (maximum score = 12)</t>
  </si>
  <si>
    <t>3-5</t>
  </si>
  <si>
    <t>10-12</t>
  </si>
  <si>
    <t>Overall Supporting Work &amp; Additional Information Score (maximum score = 6)</t>
  </si>
  <si>
    <t>2-3</t>
  </si>
  <si>
    <t>5-6</t>
  </si>
  <si>
    <t>Overall Review Score (maximum score = 3)</t>
  </si>
  <si>
    <t>Overall Implementation Score (maximum score = 10)</t>
  </si>
  <si>
    <t>2-4</t>
  </si>
  <si>
    <t>5-7</t>
  </si>
  <si>
    <t>8-10</t>
  </si>
  <si>
    <t>SUMMARY - SCORING DESCRIPTION</t>
  </si>
  <si>
    <t>Overall Plan Score (maximum score = 46)</t>
  </si>
  <si>
    <t>14-24 | 25-50%</t>
  </si>
  <si>
    <t>25-35 | 51-75%</t>
  </si>
  <si>
    <t>36-46 | 76-100%</t>
  </si>
  <si>
    <t>Potential to be Effective Score (maximum score = 36)</t>
  </si>
  <si>
    <t>12-19 | 33-54%</t>
  </si>
  <si>
    <t>20-28 | 55-78%</t>
  </si>
  <si>
    <t>29-36 | 79-100%</t>
  </si>
  <si>
    <t>Effectiveness of Plan Score (maximum score = 10)</t>
  </si>
  <si>
    <t>2-4 | 20-40%</t>
  </si>
  <si>
    <t>5-7 | 50-70%</t>
  </si>
  <si>
    <t>8-10 | 80-100%</t>
  </si>
  <si>
    <t>Areas that are lacking</t>
  </si>
  <si>
    <t>Potential "quick wins"</t>
  </si>
  <si>
    <t>Plan not available</t>
  </si>
  <si>
    <t>Obtain plan and interview plan owner(s)</t>
  </si>
  <si>
    <t>Berwickshire and Northumberland INNS Strategy (draft)</t>
  </si>
  <si>
    <t>Description of the hydro-physical features is limited but this plan covers a large area, so this may be challenging; limited specifics for stakeholders and owners; NB: this is an INNS strategy with a biosecurity component.</t>
  </si>
  <si>
    <t>Complete the action plan; include a map and name authors and stakeholders if possible; get the plan current</t>
  </si>
  <si>
    <t>Cornwall IFCA (CIFCA)</t>
  </si>
  <si>
    <t>Missing action timelines, future events and risk levels, site information is broad due to large area</t>
  </si>
  <si>
    <t>List future events; rank risk; expand scope to include more INNS and biosecurity in plan if possible</t>
  </si>
  <si>
    <t>More focussed on disease than INNS (but understandable given this is for an IFCA), limited site specifics</t>
  </si>
  <si>
    <t>Create short table of pathway/risk/action; expand scope to include more INNS and biosecurity in plan if possible</t>
  </si>
  <si>
    <t>Exe Estuary (draft)</t>
  </si>
  <si>
    <t>Need more detailed background information, modelled on SD AONB plans so lacking detail in action who &amp; when</t>
  </si>
  <si>
    <t>Assign responsible person/body to actions; get the plan current</t>
  </si>
  <si>
    <t>Fal and Helford SAC Biosecurity Plan: Recreational Boating (draft)</t>
  </si>
  <si>
    <t>Stakeholder main contact, monitoring</t>
  </si>
  <si>
    <t>Assign a biosecurity manager; get the plan current</t>
  </si>
  <si>
    <t xml:space="preserve">Falmouth Harbour Commissioners Biosec Plan </t>
  </si>
  <si>
    <t>Limited background information, no events or stakeholders listed</t>
  </si>
  <si>
    <t>Include site and INNS information; review and update plan to make it current</t>
  </si>
  <si>
    <t>Identifcation of events, timeline</t>
  </si>
  <si>
    <t>Establish biosecurity manager; include implementation timeline</t>
  </si>
  <si>
    <t>Limited supporting work and no review period stated or events</t>
  </si>
  <si>
    <t>Set review date/schedule and include definitions; review and update plan to make it current</t>
  </si>
  <si>
    <t>Need scope and more detail in actions, identify events</t>
  </si>
  <si>
    <t>Assign responsible person/body to actions; review and update plan to make it current</t>
  </si>
  <si>
    <t>Limited supporting work and no review period stated, stakeholders or events</t>
  </si>
  <si>
    <t>Definitions; contingency plan; stakeholders and events; review and update plan to make it current</t>
  </si>
  <si>
    <t>North Western IFCA (2014 to 2019)</t>
  </si>
  <si>
    <t>Risk assessment and future events not identified</t>
  </si>
  <si>
    <t>Period ended, see NW IFCA (2022-2025)</t>
  </si>
  <si>
    <t>North Western IFCA (2022-2025)</t>
  </si>
  <si>
    <t>Not sure what has been updated from the previous BSP</t>
  </si>
  <si>
    <t>Rank risks; include implementation timeline; expand scope to include more INNS and biosecurity in plan if possible</t>
  </si>
  <si>
    <t xml:space="preserve">RAPID LIFE: Medway (draft) </t>
  </si>
  <si>
    <t>Incomplete</t>
  </si>
  <si>
    <t>Complete biosecurity actions table; get the plan current</t>
  </si>
  <si>
    <t xml:space="preserve">RAPID LIFE: Mersey (draft) </t>
  </si>
  <si>
    <t>Actions not specific for location, copied from NW-IFCA, incomplete</t>
  </si>
  <si>
    <t>Include pathway risks; contingency plan; future events; get the plan current</t>
  </si>
  <si>
    <t xml:space="preserve">RAPID LIFE: Wash (draft) </t>
  </si>
  <si>
    <t>Limited detail for biosecurity actions, incomplete</t>
  </si>
  <si>
    <t>Add authors and site info; get the plan current</t>
  </si>
  <si>
    <t xml:space="preserve">RAPID LIFE: Wyre (draft) </t>
  </si>
  <si>
    <t>Actions not specific for location, copied from NW-IFCA, general lack of detail</t>
  </si>
  <si>
    <t>Rank risks and create contingency plan; get the plan current</t>
  </si>
  <si>
    <t>Explicitly name owner of plan; rank risks; include future events</t>
  </si>
  <si>
    <t>South Devon AONB Estuaries Partnership   Dart Harbour &amp; Estuary Marine Biosecurity Plan</t>
  </si>
  <si>
    <t>lacking scope and need to lay out actions regarding what/who/when format</t>
  </si>
  <si>
    <t>Set review date/schedule</t>
  </si>
  <si>
    <t>South Devon AONB Estuaries Partnership Erme Estuary Marine Biosecurity Plan2017-2020</t>
  </si>
  <si>
    <t>Stakeholder details and timeline</t>
  </si>
  <si>
    <t>More explicit action timeline</t>
  </si>
  <si>
    <t xml:space="preserve">Waddeton Fishery (shellfish) - Devon &amp; Severn IFCA </t>
  </si>
  <si>
    <t>Focussed on shellfish mortality/disease, limited INNS, needs contingency plan</t>
  </si>
  <si>
    <t>List of INNS; expand scope to include more INNS and biosecurity in plan if possible</t>
  </si>
  <si>
    <t>Information</t>
  </si>
  <si>
    <t>Audit</t>
  </si>
  <si>
    <t>How the Review works</t>
  </si>
  <si>
    <t>Review_summary of scores</t>
  </si>
  <si>
    <t>Review_description of scores</t>
  </si>
  <si>
    <t>Improvements and quick wins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</si>
</sst>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
    <numFmt numFmtId="165" formatCode="0.0"/>
  </numFmts>
  <fonts count="28" x14ac:knownFonts="1">
    <font>
      <sz val="11"/>
      <color theme="1"/>
      <name val="Calibri"/>
      <family val="2"/>
      <scheme val="minor"/>
    </font>
    <font>
      <b/>
      <sz val="11"/>
      <color theme="1"/>
      <name val="Calibri"/>
      <family val="2"/>
      <scheme val="minor"/>
    </font>
    <font>
      <b/>
      <sz val="10"/>
      <color theme="1"/>
      <name val="Calibri"/>
      <family val="2"/>
      <scheme val="minor"/>
    </font>
    <font>
      <b/>
      <sz val="12"/>
      <color theme="1"/>
      <name val="Calibri"/>
      <family val="2"/>
      <scheme val="minor"/>
    </font>
    <font>
      <b/>
      <sz val="14"/>
      <color theme="1"/>
      <name val="Calibri"/>
      <family val="2"/>
      <scheme val="minor"/>
    </font>
    <font>
      <b/>
      <sz val="14"/>
      <name val="Calibri"/>
      <family val="2"/>
      <scheme val="minor"/>
    </font>
    <font>
      <sz val="11"/>
      <color rgb="FF000000"/>
      <name val="Calibri"/>
      <family val="2"/>
      <scheme val="minor"/>
    </font>
    <font>
      <sz val="8"/>
      <name val="Calibri"/>
      <family val="2"/>
      <scheme val="minor"/>
    </font>
    <font>
      <sz val="11"/>
      <color rgb="FFFF0000"/>
      <name val="Calibri"/>
      <family val="2"/>
      <scheme val="minor"/>
    </font>
    <font>
      <u/>
      <sz val="11"/>
      <color theme="10"/>
      <name val="Calibri"/>
      <family val="2"/>
      <scheme val="minor"/>
    </font>
    <font>
      <sz val="11"/>
      <color theme="1"/>
      <name val="Calibri"/>
      <family val="2"/>
      <scheme val="minor"/>
    </font>
    <font>
      <b/>
      <sz val="14"/>
      <color rgb="FF0070C0"/>
      <name val="Calibri"/>
      <family val="2"/>
      <scheme val="minor"/>
    </font>
    <font>
      <b/>
      <u/>
      <sz val="11"/>
      <color theme="0"/>
      <name val="Calibri"/>
      <family val="2"/>
      <scheme val="minor"/>
    </font>
    <font>
      <b/>
      <u/>
      <sz val="11"/>
      <name val="Calibri"/>
      <family val="2"/>
      <scheme val="minor"/>
    </font>
    <font>
      <sz val="12"/>
      <color theme="1"/>
      <name val="Arial"/>
      <family val="2"/>
    </font>
    <font>
      <sz val="12"/>
      <color theme="1"/>
      <name val="Calibri"/>
      <family val="2"/>
      <scheme val="minor"/>
    </font>
    <font>
      <sz val="12"/>
      <color rgb="FF000000"/>
      <name val="Calibri"/>
      <family val="2"/>
      <scheme val="minor"/>
    </font>
    <font>
      <sz val="12"/>
      <color rgb="FFFF0000"/>
      <name val="Calibri"/>
      <family val="2"/>
      <scheme val="minor"/>
    </font>
    <font>
      <b/>
      <sz val="12"/>
      <color theme="0"/>
      <name val="Arial"/>
      <family val="2"/>
    </font>
    <font>
      <sz val="12"/>
      <color rgb="FF000000"/>
      <name val="Arial"/>
      <family val="2"/>
    </font>
    <font>
      <sz val="12"/>
      <name val="Arial"/>
      <family val="2"/>
    </font>
    <font>
      <u/>
      <sz val="12"/>
      <color theme="10"/>
      <name val="Arial"/>
      <family val="2"/>
    </font>
    <font>
      <b/>
      <sz val="12"/>
      <color theme="1"/>
      <name val="Arial"/>
      <family val="2"/>
    </font>
    <font>
      <b/>
      <sz val="12"/>
      <name val="Arial"/>
      <family val="2"/>
    </font>
    <font>
      <i/>
      <sz val="12"/>
      <color theme="1"/>
      <name val="Arial"/>
      <family val="2"/>
    </font>
    <font>
      <i/>
      <sz val="12"/>
      <color rgb="FFFF0000"/>
      <name val="Arial"/>
      <family val="2"/>
    </font>
    <font>
      <sz val="12"/>
      <color theme="0"/>
      <name val="Arial"/>
      <family val="2"/>
    </font>
    <font>
      <i/>
      <sz val="12"/>
      <color theme="0"/>
      <name val="Arial"/>
      <family val="2"/>
    </font>
  </fonts>
  <fills count="11">
    <fill>
      <patternFill patternType="none"/>
    </fill>
    <fill>
      <patternFill patternType="gray125"/>
    </fill>
    <fill>
      <patternFill patternType="solid">
        <fgColor theme="0"/>
        <bgColor indexed="64"/>
      </patternFill>
    </fill>
    <fill>
      <patternFill patternType="solid">
        <fgColor theme="4" tint="0.79998168889431442"/>
        <bgColor theme="4" tint="0.79998168889431442"/>
      </patternFill>
    </fill>
    <fill>
      <patternFill patternType="solid">
        <fgColor rgb="FFFFC000"/>
        <bgColor indexed="64"/>
      </patternFill>
    </fill>
    <fill>
      <patternFill patternType="solid">
        <fgColor rgb="FF92D050"/>
        <bgColor indexed="64"/>
      </patternFill>
    </fill>
    <fill>
      <patternFill patternType="solid">
        <fgColor rgb="FFFF0000"/>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4"/>
        <bgColor indexed="64"/>
      </patternFill>
    </fill>
  </fills>
  <borders count="75">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ck">
        <color auto="1"/>
      </top>
      <bottom/>
      <diagonal/>
    </border>
    <border>
      <left/>
      <right/>
      <top style="thin">
        <color indexed="64"/>
      </top>
      <bottom/>
      <diagonal/>
    </border>
    <border>
      <left style="thin">
        <color indexed="64"/>
      </left>
      <right/>
      <top/>
      <bottom style="thin">
        <color indexed="64"/>
      </bottom>
      <diagonal/>
    </border>
    <border>
      <left/>
      <right/>
      <top style="medium">
        <color auto="1"/>
      </top>
      <bottom style="medium">
        <color auto="1"/>
      </bottom>
      <diagonal/>
    </border>
    <border>
      <left/>
      <right/>
      <top style="medium">
        <color auto="1"/>
      </top>
      <bottom/>
      <diagonal/>
    </border>
    <border>
      <left/>
      <right/>
      <top/>
      <bottom style="medium">
        <color auto="1"/>
      </bottom>
      <diagonal/>
    </border>
    <border>
      <left style="thin">
        <color indexed="64"/>
      </left>
      <right style="thin">
        <color indexed="64"/>
      </right>
      <top style="medium">
        <color auto="1"/>
      </top>
      <bottom/>
      <diagonal/>
    </border>
    <border>
      <left style="thin">
        <color indexed="64"/>
      </left>
      <right style="thin">
        <color indexed="64"/>
      </right>
      <top/>
      <bottom style="medium">
        <color auto="1"/>
      </bottom>
      <diagonal/>
    </border>
    <border>
      <left style="thin">
        <color auto="1"/>
      </left>
      <right/>
      <top/>
      <bottom/>
      <diagonal/>
    </border>
    <border>
      <left style="thin">
        <color auto="1"/>
      </left>
      <right/>
      <top style="thin">
        <color indexed="64"/>
      </top>
      <bottom/>
      <diagonal/>
    </border>
    <border>
      <left style="thin">
        <color indexed="64"/>
      </left>
      <right/>
      <top style="medium">
        <color auto="1"/>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double">
        <color indexed="64"/>
      </left>
      <right/>
      <top/>
      <bottom style="thin">
        <color indexed="64"/>
      </bottom>
      <diagonal/>
    </border>
    <border>
      <left style="medium">
        <color indexed="64"/>
      </left>
      <right/>
      <top style="medium">
        <color indexed="64"/>
      </top>
      <bottom style="medium">
        <color indexed="64"/>
      </bottom>
      <diagonal/>
    </border>
    <border>
      <left/>
      <right/>
      <top style="medium">
        <color auto="1"/>
      </top>
      <bottom style="thin">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double">
        <color indexed="64"/>
      </left>
      <right style="double">
        <color indexed="64"/>
      </right>
      <top style="medium">
        <color indexed="64"/>
      </top>
      <bottom style="thin">
        <color indexed="64"/>
      </bottom>
      <diagonal/>
    </border>
    <border>
      <left style="double">
        <color indexed="64"/>
      </left>
      <right style="double">
        <color indexed="64"/>
      </right>
      <top style="medium">
        <color indexed="64"/>
      </top>
      <bottom/>
      <diagonal/>
    </border>
    <border>
      <left style="double">
        <color indexed="64"/>
      </left>
      <right style="double">
        <color indexed="64"/>
      </right>
      <top style="thin">
        <color indexed="64"/>
      </top>
      <bottom style="thin">
        <color indexed="64"/>
      </bottom>
      <diagonal/>
    </border>
    <border>
      <left style="thin">
        <color theme="4" tint="0.39997558519241921"/>
      </left>
      <right/>
      <top style="thin">
        <color theme="4" tint="0.39997558519241921"/>
      </top>
      <bottom style="thin">
        <color theme="4" tint="0.39997558519241921"/>
      </bottom>
      <diagonal/>
    </border>
    <border>
      <left style="double">
        <color indexed="64"/>
      </left>
      <right style="double">
        <color indexed="64"/>
      </right>
      <top style="medium">
        <color indexed="64"/>
      </top>
      <bottom style="medium">
        <color indexed="64"/>
      </bottom>
      <diagonal/>
    </border>
    <border>
      <left style="double">
        <color indexed="64"/>
      </left>
      <right/>
      <top style="medium">
        <color auto="1"/>
      </top>
      <bottom style="medium">
        <color indexed="64"/>
      </bottom>
      <diagonal/>
    </border>
    <border>
      <left style="double">
        <color indexed="64"/>
      </left>
      <right/>
      <top style="thin">
        <color indexed="64"/>
      </top>
      <bottom style="thin">
        <color indexed="64"/>
      </bottom>
      <diagonal/>
    </border>
    <border>
      <left/>
      <right style="double">
        <color indexed="64"/>
      </right>
      <top style="medium">
        <color indexed="64"/>
      </top>
      <bottom style="medium">
        <color auto="1"/>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auto="1"/>
      </left>
      <right style="double">
        <color indexed="64"/>
      </right>
      <top style="medium">
        <color auto="1"/>
      </top>
      <bottom style="thin">
        <color indexed="64"/>
      </bottom>
      <diagonal/>
    </border>
    <border>
      <left style="thin">
        <color auto="1"/>
      </left>
      <right style="double">
        <color indexed="64"/>
      </right>
      <top style="medium">
        <color auto="1"/>
      </top>
      <bottom/>
      <diagonal/>
    </border>
    <border>
      <left style="thin">
        <color auto="1"/>
      </left>
      <right style="double">
        <color indexed="64"/>
      </right>
      <top style="thin">
        <color indexed="64"/>
      </top>
      <bottom style="thin">
        <color indexed="64"/>
      </bottom>
      <diagonal/>
    </border>
    <border>
      <left style="double">
        <color indexed="64"/>
      </left>
      <right style="double">
        <color indexed="64"/>
      </right>
      <top/>
      <bottom style="thin">
        <color indexed="64"/>
      </bottom>
      <diagonal/>
    </border>
    <border>
      <left/>
      <right style="thin">
        <color indexed="64"/>
      </right>
      <top style="medium">
        <color auto="1"/>
      </top>
      <bottom/>
      <diagonal/>
    </border>
    <border>
      <left/>
      <right style="thin">
        <color indexed="64"/>
      </right>
      <top/>
      <bottom style="medium">
        <color auto="1"/>
      </bottom>
      <diagonal/>
    </border>
    <border>
      <left style="double">
        <color indexed="64"/>
      </left>
      <right style="thin">
        <color indexed="64"/>
      </right>
      <top style="medium">
        <color auto="1"/>
      </top>
      <bottom style="thin">
        <color indexed="64"/>
      </bottom>
      <diagonal/>
    </border>
    <border>
      <left style="double">
        <color indexed="64"/>
      </left>
      <right style="thin">
        <color indexed="64"/>
      </right>
      <top style="thin">
        <color indexed="64"/>
      </top>
      <bottom style="thin">
        <color indexed="64"/>
      </bottom>
      <diagonal/>
    </border>
    <border>
      <left style="medium">
        <color indexed="64"/>
      </left>
      <right style="thin">
        <color indexed="64"/>
      </right>
      <top/>
      <bottom/>
      <diagonal/>
    </border>
    <border>
      <left style="thin">
        <color auto="1"/>
      </left>
      <right style="medium">
        <color indexed="64"/>
      </right>
      <top/>
      <bottom/>
      <diagonal/>
    </border>
    <border>
      <left style="medium">
        <color indexed="64"/>
      </left>
      <right style="thin">
        <color indexed="64"/>
      </right>
      <top/>
      <bottom style="medium">
        <color indexed="64"/>
      </bottom>
      <diagonal/>
    </border>
    <border>
      <left style="thin">
        <color auto="1"/>
      </left>
      <right style="medium">
        <color indexed="64"/>
      </right>
      <top/>
      <bottom style="medium">
        <color indexed="64"/>
      </bottom>
      <diagonal/>
    </border>
    <border>
      <left style="medium">
        <color indexed="64"/>
      </left>
      <right style="thin">
        <color auto="1"/>
      </right>
      <top style="medium">
        <color indexed="64"/>
      </top>
      <bottom style="medium">
        <color auto="1"/>
      </bottom>
      <diagonal/>
    </border>
    <border>
      <left style="thin">
        <color auto="1"/>
      </left>
      <right style="medium">
        <color indexed="64"/>
      </right>
      <top style="thin">
        <color indexed="64"/>
      </top>
      <bottom/>
      <diagonal/>
    </border>
    <border>
      <left style="thin">
        <color auto="1"/>
      </left>
      <right style="medium">
        <color indexed="64"/>
      </right>
      <top/>
      <bottom style="thin">
        <color indexed="64"/>
      </bottom>
      <diagonal/>
    </border>
    <border>
      <left style="thin">
        <color auto="1"/>
      </left>
      <right/>
      <top style="medium">
        <color indexed="64"/>
      </top>
      <bottom/>
      <diagonal/>
    </border>
    <border>
      <left style="thin">
        <color auto="1"/>
      </left>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thin">
        <color indexed="64"/>
      </top>
      <bottom/>
      <diagonal/>
    </border>
    <border>
      <left style="medium">
        <color indexed="64"/>
      </left>
      <right style="thin">
        <color indexed="64"/>
      </right>
      <top/>
      <bottom style="thin">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diagonal/>
    </border>
    <border>
      <left style="thin">
        <color rgb="FF000000"/>
      </left>
      <right style="thin">
        <color indexed="64"/>
      </right>
      <top/>
      <bottom/>
      <diagonal/>
    </border>
  </borders>
  <cellStyleXfs count="3">
    <xf numFmtId="0" fontId="0" fillId="0" borderId="0"/>
    <xf numFmtId="0" fontId="9" fillId="0" borderId="0" applyNumberFormat="0" applyFill="0" applyBorder="0" applyAlignment="0" applyProtection="0"/>
    <xf numFmtId="9" fontId="10" fillId="0" borderId="0" applyFont="0" applyFill="0" applyBorder="0" applyAlignment="0" applyProtection="0"/>
  </cellStyleXfs>
  <cellXfs count="283">
    <xf numFmtId="0" fontId="0" fillId="0" borderId="0" xfId="0"/>
    <xf numFmtId="0" fontId="0" fillId="2" borderId="0" xfId="0" applyFill="1" applyAlignment="1">
      <alignment vertical="center"/>
    </xf>
    <xf numFmtId="0" fontId="0" fillId="2" borderId="0" xfId="0" applyFill="1" applyAlignment="1">
      <alignment wrapText="1"/>
    </xf>
    <xf numFmtId="0" fontId="0" fillId="2" borderId="34" xfId="0" applyFill="1" applyBorder="1" applyAlignment="1">
      <alignment horizontal="center" vertical="center" wrapText="1"/>
    </xf>
    <xf numFmtId="0" fontId="0" fillId="2" borderId="36" xfId="0" applyFill="1" applyBorder="1" applyAlignment="1">
      <alignment horizontal="center" vertical="center" wrapText="1"/>
    </xf>
    <xf numFmtId="0" fontId="0" fillId="2" borderId="27" xfId="0" applyFill="1" applyBorder="1" applyAlignment="1">
      <alignment horizontal="center" vertical="center" wrapText="1"/>
    </xf>
    <xf numFmtId="0" fontId="0" fillId="2" borderId="20" xfId="0" applyFill="1" applyBorder="1" applyAlignment="1">
      <alignment horizontal="center" vertical="center" wrapText="1"/>
    </xf>
    <xf numFmtId="0" fontId="0" fillId="2" borderId="33" xfId="0" applyFill="1" applyBorder="1" applyAlignment="1">
      <alignment horizontal="center" vertical="center" wrapText="1"/>
    </xf>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0" fillId="2" borderId="30" xfId="0" applyFill="1" applyBorder="1" applyAlignment="1">
      <alignment horizontal="center" vertical="center" wrapText="1"/>
    </xf>
    <xf numFmtId="0" fontId="0" fillId="2" borderId="32" xfId="0" applyFill="1" applyBorder="1" applyAlignment="1">
      <alignment horizontal="center" vertical="center" wrapText="1"/>
    </xf>
    <xf numFmtId="0" fontId="0" fillId="2" borderId="7" xfId="0" applyFill="1" applyBorder="1" applyAlignment="1">
      <alignment horizontal="center" vertical="center" wrapText="1"/>
    </xf>
    <xf numFmtId="0" fontId="0" fillId="2" borderId="6" xfId="0" applyFill="1" applyBorder="1" applyAlignment="1">
      <alignment horizontal="center" vertical="center" wrapText="1"/>
    </xf>
    <xf numFmtId="0" fontId="0" fillId="2" borderId="23" xfId="0" applyFill="1" applyBorder="1" applyAlignment="1">
      <alignment horizontal="center" vertical="center" wrapText="1"/>
    </xf>
    <xf numFmtId="0" fontId="0" fillId="2" borderId="28" xfId="0" applyFill="1" applyBorder="1" applyAlignment="1">
      <alignment horizontal="center" vertical="center" wrapText="1"/>
    </xf>
    <xf numFmtId="0" fontId="0" fillId="2" borderId="40" xfId="0" applyFill="1" applyBorder="1" applyAlignment="1">
      <alignment horizontal="center" vertical="center" wrapText="1"/>
    </xf>
    <xf numFmtId="0" fontId="0" fillId="2" borderId="0" xfId="0" applyFill="1"/>
    <xf numFmtId="0" fontId="0" fillId="2" borderId="44" xfId="0" applyFill="1" applyBorder="1" applyAlignment="1">
      <alignment horizontal="center" vertical="center" wrapText="1"/>
    </xf>
    <xf numFmtId="0" fontId="0" fillId="2" borderId="46" xfId="0" applyFill="1" applyBorder="1" applyAlignment="1">
      <alignment horizontal="center" vertical="center" wrapText="1"/>
    </xf>
    <xf numFmtId="0" fontId="0" fillId="2" borderId="47" xfId="0" applyFill="1" applyBorder="1" applyAlignment="1">
      <alignment horizontal="center" vertical="center" wrapText="1"/>
    </xf>
    <xf numFmtId="0" fontId="0" fillId="2" borderId="12" xfId="0" applyFill="1" applyBorder="1" applyAlignment="1">
      <alignment horizontal="center" vertical="center" wrapText="1"/>
    </xf>
    <xf numFmtId="0" fontId="0" fillId="2" borderId="51" xfId="0" applyFill="1" applyBorder="1" applyAlignment="1">
      <alignment horizontal="center" vertical="center" wrapText="1"/>
    </xf>
    <xf numFmtId="0" fontId="6" fillId="0" borderId="2" xfId="0" applyFont="1" applyBorder="1" applyAlignment="1">
      <alignment vertical="center" wrapText="1"/>
    </xf>
    <xf numFmtId="0" fontId="0" fillId="2" borderId="50" xfId="0" applyFill="1" applyBorder="1" applyAlignment="1">
      <alignment horizontal="center" vertical="center" wrapText="1"/>
    </xf>
    <xf numFmtId="0" fontId="0" fillId="0" borderId="2" xfId="0" applyBorder="1" applyAlignment="1">
      <alignment horizontal="center" vertical="center" wrapText="1"/>
    </xf>
    <xf numFmtId="0" fontId="0" fillId="2" borderId="3" xfId="0" applyFill="1" applyBorder="1" applyAlignment="1">
      <alignment vertical="center" wrapText="1"/>
    </xf>
    <xf numFmtId="0" fontId="0" fillId="2" borderId="0" xfId="0" applyFill="1" applyAlignment="1">
      <alignment vertical="center" wrapText="1"/>
    </xf>
    <xf numFmtId="0" fontId="6" fillId="0" borderId="2" xfId="0" applyFont="1" applyBorder="1" applyAlignment="1">
      <alignment vertical="center"/>
    </xf>
    <xf numFmtId="0" fontId="0" fillId="0" borderId="0" xfId="0" applyAlignment="1">
      <alignment vertical="center"/>
    </xf>
    <xf numFmtId="0" fontId="6" fillId="0" borderId="0" xfId="0" applyFont="1" applyAlignment="1">
      <alignment vertical="top"/>
    </xf>
    <xf numFmtId="0" fontId="0" fillId="0" borderId="0" xfId="0" applyAlignment="1">
      <alignment vertical="top"/>
    </xf>
    <xf numFmtId="0" fontId="0" fillId="0" borderId="0" xfId="0" applyAlignment="1">
      <alignment vertical="center" wrapText="1"/>
    </xf>
    <xf numFmtId="0" fontId="2" fillId="2" borderId="0" xfId="0" applyFont="1" applyFill="1" applyAlignment="1">
      <alignment vertical="center" wrapText="1"/>
    </xf>
    <xf numFmtId="0" fontId="13" fillId="2" borderId="35" xfId="1" applyFont="1" applyFill="1" applyBorder="1" applyAlignment="1">
      <alignment horizontal="center" vertical="center" wrapText="1"/>
    </xf>
    <xf numFmtId="0" fontId="13" fillId="2" borderId="38" xfId="1" applyFont="1" applyFill="1" applyBorder="1" applyAlignment="1">
      <alignment horizontal="center" vertical="center" wrapText="1"/>
    </xf>
    <xf numFmtId="0" fontId="13" fillId="2" borderId="34" xfId="1" applyFont="1" applyFill="1" applyBorder="1" applyAlignment="1">
      <alignment horizontal="center" vertical="center" wrapText="1"/>
    </xf>
    <xf numFmtId="0" fontId="13" fillId="0" borderId="38" xfId="1" applyFont="1" applyFill="1" applyBorder="1" applyAlignment="1">
      <alignment horizontal="center" vertical="center" wrapText="1"/>
    </xf>
    <xf numFmtId="0" fontId="0" fillId="0" borderId="0" xfId="0" applyAlignment="1">
      <alignment horizontal="left" vertical="center" wrapText="1"/>
    </xf>
    <xf numFmtId="0" fontId="12" fillId="10" borderId="26" xfId="1" applyFont="1" applyFill="1" applyBorder="1" applyAlignment="1">
      <alignment horizontal="center" vertical="center" wrapText="1"/>
    </xf>
    <xf numFmtId="0" fontId="12" fillId="10" borderId="21" xfId="1" applyFont="1" applyFill="1" applyBorder="1" applyAlignment="1">
      <alignment horizontal="center" vertical="center" wrapText="1"/>
    </xf>
    <xf numFmtId="0" fontId="12" fillId="10" borderId="13" xfId="1" applyFont="1" applyFill="1" applyBorder="1" applyAlignment="1">
      <alignment horizontal="center" vertical="center" wrapText="1"/>
    </xf>
    <xf numFmtId="0" fontId="12" fillId="10" borderId="22" xfId="1" applyFont="1" applyFill="1" applyBorder="1" applyAlignment="1">
      <alignment horizontal="center" vertical="center" wrapText="1"/>
    </xf>
    <xf numFmtId="0" fontId="12" fillId="10" borderId="16" xfId="1" applyFont="1" applyFill="1" applyBorder="1" applyAlignment="1">
      <alignment horizontal="center" vertical="center" wrapText="1"/>
    </xf>
    <xf numFmtId="0" fontId="12" fillId="10" borderId="45" xfId="1" applyFont="1" applyFill="1" applyBorder="1" applyAlignment="1">
      <alignment horizontal="center" vertical="center" wrapText="1"/>
    </xf>
    <xf numFmtId="0" fontId="12" fillId="10" borderId="22" xfId="1" applyFont="1" applyFill="1" applyBorder="1" applyAlignment="1">
      <alignment horizontal="center" vertical="center"/>
    </xf>
    <xf numFmtId="0" fontId="12" fillId="10" borderId="50" xfId="1" applyFont="1" applyFill="1" applyBorder="1" applyAlignment="1">
      <alignment horizontal="center" vertical="center" wrapText="1"/>
    </xf>
    <xf numFmtId="0" fontId="12" fillId="10" borderId="44" xfId="1" applyFont="1" applyFill="1" applyBorder="1" applyAlignment="1">
      <alignment horizontal="center" vertical="center" wrapText="1"/>
    </xf>
    <xf numFmtId="0" fontId="12" fillId="10" borderId="39" xfId="1" applyFont="1" applyFill="1" applyBorder="1" applyAlignment="1">
      <alignment horizontal="center" vertical="center" wrapText="1"/>
    </xf>
    <xf numFmtId="0" fontId="0" fillId="0" borderId="61" xfId="0" applyBorder="1"/>
    <xf numFmtId="0" fontId="0" fillId="0" borderId="14" xfId="0" applyBorder="1"/>
    <xf numFmtId="0" fontId="0" fillId="0" borderId="62" xfId="0" applyBorder="1"/>
    <xf numFmtId="0" fontId="0" fillId="0" borderId="69" xfId="0" applyBorder="1"/>
    <xf numFmtId="0" fontId="0" fillId="0" borderId="70" xfId="0" applyBorder="1"/>
    <xf numFmtId="0" fontId="0" fillId="0" borderId="63" xfId="0" applyBorder="1"/>
    <xf numFmtId="0" fontId="0" fillId="0" borderId="71" xfId="0" applyBorder="1"/>
    <xf numFmtId="0" fontId="8" fillId="0" borderId="14" xfId="0" applyFont="1" applyBorder="1"/>
    <xf numFmtId="0" fontId="1" fillId="0" borderId="0" xfId="0" applyFont="1" applyAlignment="1">
      <alignment horizontal="left"/>
    </xf>
    <xf numFmtId="0" fontId="0" fillId="0" borderId="0" xfId="0" applyAlignment="1">
      <alignment horizontal="left" wrapText="1"/>
    </xf>
    <xf numFmtId="0" fontId="11" fillId="0" borderId="0" xfId="0" applyFont="1"/>
    <xf numFmtId="0" fontId="1" fillId="0" borderId="0" xfId="0" applyFont="1"/>
    <xf numFmtId="0" fontId="0" fillId="0" borderId="0" xfId="0" applyAlignment="1">
      <alignment horizontal="center" vertical="center"/>
    </xf>
    <xf numFmtId="0" fontId="6" fillId="0" borderId="0" xfId="0" applyFont="1" applyAlignment="1">
      <alignment vertical="center" wrapText="1"/>
    </xf>
    <xf numFmtId="0" fontId="0" fillId="0" borderId="2" xfId="0" applyBorder="1" applyAlignment="1">
      <alignment horizontal="left" vertical="center" wrapText="1"/>
    </xf>
    <xf numFmtId="0" fontId="3" fillId="2" borderId="73" xfId="0" applyFont="1" applyFill="1" applyBorder="1" applyAlignment="1">
      <alignment wrapText="1"/>
    </xf>
    <xf numFmtId="0" fontId="6" fillId="0" borderId="2" xfId="0" applyFont="1" applyBorder="1" applyAlignment="1">
      <alignment horizontal="left" vertical="center" wrapText="1"/>
    </xf>
    <xf numFmtId="0" fontId="14" fillId="2" borderId="0" xfId="0" applyFont="1" applyFill="1"/>
    <xf numFmtId="0" fontId="15" fillId="2" borderId="0" xfId="0" applyFont="1" applyFill="1"/>
    <xf numFmtId="0" fontId="15" fillId="0" borderId="62" xfId="0" applyFont="1" applyBorder="1"/>
    <xf numFmtId="0" fontId="15" fillId="0" borderId="0" xfId="0" applyFont="1" applyAlignment="1">
      <alignment horizontal="center" vertical="center"/>
    </xf>
    <xf numFmtId="0" fontId="16" fillId="0" borderId="0" xfId="0" applyFont="1" applyAlignment="1">
      <alignment horizontal="center" vertical="center"/>
    </xf>
    <xf numFmtId="0" fontId="16" fillId="0" borderId="0" xfId="0" applyFont="1" applyAlignment="1">
      <alignment vertical="center" wrapText="1"/>
    </xf>
    <xf numFmtId="0" fontId="15" fillId="0" borderId="11" xfId="0" applyFont="1" applyBorder="1" applyAlignment="1">
      <alignment horizontal="center" vertical="center"/>
    </xf>
    <xf numFmtId="0" fontId="16" fillId="0" borderId="11" xfId="0" applyFont="1" applyBorder="1" applyAlignment="1">
      <alignment horizontal="center" vertical="center"/>
    </xf>
    <xf numFmtId="0" fontId="14" fillId="2" borderId="0" xfId="0" applyFont="1" applyFill="1" applyAlignment="1">
      <alignment horizontal="left" vertical="center" wrapText="1"/>
    </xf>
    <xf numFmtId="9" fontId="14" fillId="2" borderId="0" xfId="2" applyFont="1" applyFill="1" applyAlignment="1">
      <alignment horizontal="left" vertical="center" wrapText="1"/>
    </xf>
    <xf numFmtId="0" fontId="18" fillId="10" borderId="4" xfId="0" applyFont="1" applyFill="1" applyBorder="1" applyAlignment="1">
      <alignment horizontal="left" vertical="center" wrapText="1"/>
    </xf>
    <xf numFmtId="0" fontId="18" fillId="10" borderId="8" xfId="0" applyFont="1" applyFill="1" applyBorder="1" applyAlignment="1">
      <alignment horizontal="left" vertical="center" wrapText="1"/>
    </xf>
    <xf numFmtId="9" fontId="18" fillId="10" borderId="8" xfId="2" applyFont="1" applyFill="1" applyBorder="1" applyAlignment="1">
      <alignment horizontal="left" vertical="center" wrapText="1"/>
    </xf>
    <xf numFmtId="0" fontId="18" fillId="10" borderId="18" xfId="0" applyFont="1" applyFill="1" applyBorder="1" applyAlignment="1">
      <alignment horizontal="left" vertical="center" wrapText="1"/>
    </xf>
    <xf numFmtId="0" fontId="18" fillId="0" borderId="0" xfId="0" applyFont="1" applyAlignment="1">
      <alignment horizontal="left" vertical="center" wrapText="1"/>
    </xf>
    <xf numFmtId="0" fontId="19" fillId="0" borderId="4" xfId="0" applyFont="1" applyBorder="1" applyAlignment="1">
      <alignment horizontal="left" vertical="center" wrapText="1"/>
    </xf>
    <xf numFmtId="0" fontId="14" fillId="0" borderId="8" xfId="0" applyFont="1" applyBorder="1" applyAlignment="1">
      <alignment horizontal="left" vertical="center" wrapText="1"/>
    </xf>
    <xf numFmtId="0" fontId="19" fillId="0" borderId="8" xfId="0" applyFont="1" applyBorder="1" applyAlignment="1">
      <alignment horizontal="left" vertical="center" wrapText="1"/>
    </xf>
    <xf numFmtId="0" fontId="20" fillId="0" borderId="8" xfId="0" applyFont="1" applyBorder="1" applyAlignment="1">
      <alignment horizontal="left" vertical="center" wrapText="1"/>
    </xf>
    <xf numFmtId="9" fontId="14" fillId="0" borderId="8" xfId="2" applyFont="1" applyFill="1" applyBorder="1" applyAlignment="1">
      <alignment horizontal="left" vertical="center" wrapText="1"/>
    </xf>
    <xf numFmtId="0" fontId="20" fillId="0" borderId="8" xfId="1" applyFont="1" applyBorder="1" applyAlignment="1">
      <alignment horizontal="left" vertical="center" wrapText="1"/>
    </xf>
    <xf numFmtId="0" fontId="14" fillId="0" borderId="0" xfId="0" applyFont="1" applyAlignment="1">
      <alignment horizontal="left" vertical="center" wrapText="1"/>
    </xf>
    <xf numFmtId="0" fontId="14" fillId="0" borderId="18" xfId="0" applyFont="1" applyBorder="1" applyAlignment="1">
      <alignment horizontal="left" vertical="center" wrapText="1"/>
    </xf>
    <xf numFmtId="0" fontId="20" fillId="0" borderId="0" xfId="0" applyFont="1" applyAlignment="1">
      <alignment horizontal="left" vertical="center" wrapText="1"/>
    </xf>
    <xf numFmtId="0" fontId="21" fillId="0" borderId="0" xfId="1" applyFont="1" applyFill="1" applyBorder="1" applyAlignment="1">
      <alignment horizontal="left" vertical="center"/>
    </xf>
    <xf numFmtId="0" fontId="14" fillId="0" borderId="0" xfId="0" applyFont="1" applyAlignment="1">
      <alignment horizontal="left" vertical="center"/>
    </xf>
    <xf numFmtId="0" fontId="14" fillId="0" borderId="4" xfId="0" applyFont="1" applyBorder="1" applyAlignment="1">
      <alignment horizontal="left" vertical="center" wrapText="1"/>
    </xf>
    <xf numFmtId="1" fontId="14" fillId="0" borderId="8" xfId="0" applyNumberFormat="1" applyFont="1" applyBorder="1" applyAlignment="1">
      <alignment horizontal="left" vertical="center" wrapText="1"/>
    </xf>
    <xf numFmtId="0" fontId="14" fillId="0" borderId="8" xfId="0" quotePrefix="1" applyFont="1" applyBorder="1" applyAlignment="1">
      <alignment horizontal="left" vertical="center" wrapText="1"/>
    </xf>
    <xf numFmtId="0" fontId="21" fillId="0" borderId="0" xfId="1" applyFont="1" applyBorder="1" applyAlignment="1">
      <alignment horizontal="left" vertical="center"/>
    </xf>
    <xf numFmtId="0" fontId="21" fillId="0" borderId="8" xfId="1" applyFont="1" applyFill="1" applyBorder="1" applyAlignment="1">
      <alignment horizontal="left" vertical="center" wrapText="1"/>
    </xf>
    <xf numFmtId="0" fontId="20" fillId="0" borderId="8" xfId="1" applyFont="1" applyFill="1" applyBorder="1" applyAlignment="1">
      <alignment horizontal="left" vertical="center" wrapText="1"/>
    </xf>
    <xf numFmtId="0" fontId="19" fillId="0" borderId="8" xfId="0" applyFont="1" applyBorder="1" applyAlignment="1">
      <alignment vertical="center" wrapText="1"/>
    </xf>
    <xf numFmtId="0" fontId="19" fillId="0" borderId="74" xfId="0" applyFont="1" applyBorder="1" applyAlignment="1">
      <alignment vertical="center" wrapText="1"/>
    </xf>
    <xf numFmtId="0" fontId="20" fillId="0" borderId="4" xfId="0" applyFont="1" applyBorder="1" applyAlignment="1">
      <alignment horizontal="left" vertical="center" wrapText="1"/>
    </xf>
    <xf numFmtId="9" fontId="14" fillId="0" borderId="8" xfId="2" applyFont="1" applyBorder="1" applyAlignment="1">
      <alignment horizontal="left" vertical="center" wrapText="1"/>
    </xf>
    <xf numFmtId="9" fontId="14" fillId="0" borderId="0" xfId="2" applyFont="1" applyAlignment="1">
      <alignment horizontal="left" vertical="center" wrapText="1"/>
    </xf>
    <xf numFmtId="0" fontId="14" fillId="0" borderId="0" xfId="0" applyFont="1"/>
    <xf numFmtId="0" fontId="22" fillId="2" borderId="0" xfId="0" applyFont="1" applyFill="1" applyAlignment="1">
      <alignment vertical="center"/>
    </xf>
    <xf numFmtId="0" fontId="14" fillId="2" borderId="0" xfId="0" applyFont="1" applyFill="1" applyAlignment="1">
      <alignment vertical="center" textRotation="90"/>
    </xf>
    <xf numFmtId="0" fontId="14" fillId="2" borderId="0" xfId="0" applyFont="1" applyFill="1" applyAlignment="1">
      <alignment vertical="center"/>
    </xf>
    <xf numFmtId="0" fontId="14" fillId="2" borderId="0" xfId="0" applyFont="1" applyFill="1" applyAlignment="1">
      <alignment horizontal="center" vertical="center"/>
    </xf>
    <xf numFmtId="0" fontId="22" fillId="2" borderId="56" xfId="0" applyFont="1" applyFill="1" applyBorder="1" applyAlignment="1">
      <alignment vertical="center"/>
    </xf>
    <xf numFmtId="0" fontId="22" fillId="2" borderId="26" xfId="0" applyFont="1" applyFill="1" applyBorder="1" applyAlignment="1">
      <alignment vertical="center"/>
    </xf>
    <xf numFmtId="0" fontId="22" fillId="2" borderId="14" xfId="0" applyFont="1" applyFill="1" applyBorder="1" applyAlignment="1">
      <alignment vertical="center"/>
    </xf>
    <xf numFmtId="0" fontId="22" fillId="2" borderId="16" xfId="0" applyFont="1" applyFill="1" applyBorder="1" applyAlignment="1">
      <alignment vertical="center"/>
    </xf>
    <xf numFmtId="0" fontId="22" fillId="2" borderId="14" xfId="0" applyFont="1" applyFill="1" applyBorder="1" applyAlignment="1">
      <alignment horizontal="center" vertical="center"/>
    </xf>
    <xf numFmtId="0" fontId="22" fillId="2" borderId="43" xfId="0" applyFont="1" applyFill="1" applyBorder="1" applyAlignment="1">
      <alignment vertical="center"/>
    </xf>
    <xf numFmtId="0" fontId="14" fillId="2" borderId="16" xfId="0" applyFont="1" applyFill="1" applyBorder="1" applyAlignment="1">
      <alignment vertical="center"/>
    </xf>
    <xf numFmtId="0" fontId="14" fillId="2" borderId="14" xfId="0" applyFont="1" applyFill="1" applyBorder="1" applyAlignment="1">
      <alignment horizontal="center" vertical="center"/>
    </xf>
    <xf numFmtId="0" fontId="14" fillId="2" borderId="43" xfId="0" applyFont="1" applyFill="1" applyBorder="1" applyAlignment="1">
      <alignment horizontal="center" vertical="center"/>
    </xf>
    <xf numFmtId="0" fontId="14" fillId="2" borderId="8" xfId="0" applyFont="1" applyFill="1" applyBorder="1" applyAlignment="1">
      <alignment horizontal="left" vertical="center" wrapText="1"/>
    </xf>
    <xf numFmtId="0" fontId="14" fillId="2" borderId="8" xfId="0" applyFont="1" applyFill="1" applyBorder="1" applyAlignment="1">
      <alignment vertical="center"/>
    </xf>
    <xf numFmtId="0" fontId="14" fillId="2" borderId="53" xfId="0" applyFont="1" applyFill="1" applyBorder="1" applyAlignment="1">
      <alignment horizontal="center" vertical="center"/>
    </xf>
    <xf numFmtId="0" fontId="14" fillId="2" borderId="1" xfId="0" applyFont="1" applyFill="1" applyBorder="1" applyAlignment="1">
      <alignment vertical="center"/>
    </xf>
    <xf numFmtId="0" fontId="14" fillId="2" borderId="11" xfId="0" applyFont="1" applyFill="1" applyBorder="1" applyAlignment="1">
      <alignment horizontal="center" vertical="center"/>
    </xf>
    <xf numFmtId="0" fontId="14" fillId="2" borderId="57" xfId="0" applyFont="1" applyFill="1" applyBorder="1" applyAlignment="1">
      <alignment horizontal="center" vertical="center"/>
    </xf>
    <xf numFmtId="0" fontId="14" fillId="2" borderId="9" xfId="0" applyFont="1" applyFill="1" applyBorder="1" applyAlignment="1">
      <alignment vertical="center"/>
    </xf>
    <xf numFmtId="0" fontId="14" fillId="2" borderId="5" xfId="0" applyFont="1" applyFill="1" applyBorder="1" applyAlignment="1">
      <alignment horizontal="center" vertical="center"/>
    </xf>
    <xf numFmtId="0" fontId="14" fillId="2" borderId="58" xfId="0" applyFont="1" applyFill="1" applyBorder="1" applyAlignment="1">
      <alignment horizontal="center" vertical="center"/>
    </xf>
    <xf numFmtId="0" fontId="14" fillId="2" borderId="57" xfId="0" applyFont="1" applyFill="1" applyBorder="1" applyAlignment="1">
      <alignment horizontal="left" vertical="center" wrapText="1"/>
    </xf>
    <xf numFmtId="0" fontId="14" fillId="2" borderId="53" xfId="0" applyFont="1" applyFill="1" applyBorder="1" applyAlignment="1">
      <alignment horizontal="left" vertical="center" wrapText="1"/>
    </xf>
    <xf numFmtId="0" fontId="14" fillId="2" borderId="58" xfId="0" applyFont="1" applyFill="1" applyBorder="1" applyAlignment="1">
      <alignment horizontal="left" vertical="center" wrapText="1"/>
    </xf>
    <xf numFmtId="0" fontId="14" fillId="2" borderId="17" xfId="0" applyFont="1" applyFill="1" applyBorder="1" applyAlignment="1">
      <alignment vertical="center"/>
    </xf>
    <xf numFmtId="0" fontId="14" fillId="2" borderId="15" xfId="0" applyFont="1" applyFill="1" applyBorder="1" applyAlignment="1">
      <alignment horizontal="center" vertical="center"/>
    </xf>
    <xf numFmtId="0" fontId="14" fillId="2" borderId="55" xfId="0" applyFont="1" applyFill="1" applyBorder="1" applyAlignment="1">
      <alignment horizontal="center" vertical="center"/>
    </xf>
    <xf numFmtId="0" fontId="14" fillId="2" borderId="58" xfId="0" applyFont="1" applyFill="1" applyBorder="1" applyAlignment="1">
      <alignment vertical="center"/>
    </xf>
    <xf numFmtId="0" fontId="14" fillId="2" borderId="1" xfId="0" applyFont="1" applyFill="1" applyBorder="1" applyAlignment="1">
      <alignment horizontal="center" vertical="center"/>
    </xf>
    <xf numFmtId="0" fontId="14" fillId="2" borderId="57" xfId="0" applyFont="1" applyFill="1" applyBorder="1" applyAlignment="1">
      <alignment horizontal="left" vertical="center"/>
    </xf>
    <xf numFmtId="0" fontId="14" fillId="2" borderId="8" xfId="0" applyFont="1" applyFill="1" applyBorder="1" applyAlignment="1">
      <alignment horizontal="center" vertical="center"/>
    </xf>
    <xf numFmtId="0" fontId="14" fillId="2" borderId="53" xfId="0" applyFont="1" applyFill="1" applyBorder="1" applyAlignment="1">
      <alignment horizontal="left" vertical="center"/>
    </xf>
    <xf numFmtId="0" fontId="14" fillId="2" borderId="17" xfId="0" applyFont="1" applyFill="1" applyBorder="1" applyAlignment="1">
      <alignment horizontal="center" vertical="center"/>
    </xf>
    <xf numFmtId="0" fontId="14" fillId="2" borderId="55" xfId="0" applyFont="1" applyFill="1" applyBorder="1" applyAlignment="1">
      <alignment horizontal="left" vertical="center"/>
    </xf>
    <xf numFmtId="0" fontId="14" fillId="2" borderId="48" xfId="0" applyFont="1" applyFill="1" applyBorder="1" applyAlignment="1">
      <alignment vertical="center" wrapText="1"/>
    </xf>
    <xf numFmtId="0" fontId="14" fillId="2" borderId="4" xfId="0" applyFont="1" applyFill="1" applyBorder="1" applyAlignment="1">
      <alignment vertical="center" wrapText="1"/>
    </xf>
    <xf numFmtId="0" fontId="14" fillId="2" borderId="23" xfId="0" applyFont="1" applyFill="1" applyBorder="1" applyAlignment="1">
      <alignment vertical="center" wrapText="1"/>
    </xf>
    <xf numFmtId="0" fontId="14" fillId="2" borderId="24" xfId="0" applyFont="1" applyFill="1" applyBorder="1" applyAlignment="1">
      <alignment vertical="center" wrapText="1"/>
    </xf>
    <xf numFmtId="0" fontId="14" fillId="2" borderId="4" xfId="0" applyFont="1" applyFill="1" applyBorder="1" applyAlignment="1">
      <alignment vertical="center"/>
    </xf>
    <xf numFmtId="0" fontId="14" fillId="2" borderId="49" xfId="0" applyFont="1" applyFill="1" applyBorder="1" applyAlignment="1">
      <alignment vertical="center" wrapText="1"/>
    </xf>
    <xf numFmtId="0" fontId="14" fillId="2" borderId="16" xfId="0" applyFont="1" applyFill="1" applyBorder="1" applyAlignment="1">
      <alignment vertical="center" wrapText="1"/>
    </xf>
    <xf numFmtId="0" fontId="14" fillId="2" borderId="16" xfId="0" applyFont="1" applyFill="1" applyBorder="1" applyAlignment="1">
      <alignment horizontal="center" vertical="center"/>
    </xf>
    <xf numFmtId="0" fontId="14" fillId="2" borderId="8" xfId="0" applyFont="1" applyFill="1" applyBorder="1" applyAlignment="1">
      <alignment vertical="center" wrapText="1"/>
    </xf>
    <xf numFmtId="0" fontId="14" fillId="2" borderId="9" xfId="0" applyFont="1" applyFill="1" applyBorder="1" applyAlignment="1">
      <alignment horizontal="center" vertical="center"/>
    </xf>
    <xf numFmtId="0" fontId="14" fillId="2" borderId="4" xfId="0" applyFont="1" applyFill="1" applyBorder="1" applyAlignment="1">
      <alignment horizontal="center" vertical="center"/>
    </xf>
    <xf numFmtId="0" fontId="14" fillId="2" borderId="17" xfId="0" applyFont="1" applyFill="1" applyBorder="1" applyAlignment="1">
      <alignment vertical="center" wrapText="1"/>
    </xf>
    <xf numFmtId="0" fontId="14" fillId="2" borderId="43" xfId="0" applyFont="1" applyFill="1" applyBorder="1" applyAlignment="1">
      <alignment vertical="center"/>
    </xf>
    <xf numFmtId="0" fontId="14" fillId="2" borderId="53" xfId="0" applyFont="1" applyFill="1" applyBorder="1" applyAlignment="1">
      <alignment vertical="center"/>
    </xf>
    <xf numFmtId="0" fontId="14" fillId="2" borderId="55" xfId="0" applyFont="1" applyFill="1" applyBorder="1" applyAlignment="1">
      <alignment vertical="center"/>
    </xf>
    <xf numFmtId="0" fontId="23" fillId="2" borderId="10" xfId="0" applyFont="1" applyFill="1" applyBorder="1" applyAlignment="1">
      <alignment horizontal="center" vertical="center" textRotation="90"/>
    </xf>
    <xf numFmtId="0" fontId="14" fillId="2" borderId="0" xfId="0" applyFont="1" applyFill="1" applyAlignment="1">
      <alignment horizontal="center" vertical="center" textRotation="90"/>
    </xf>
    <xf numFmtId="0" fontId="22" fillId="2" borderId="0" xfId="0" applyFont="1" applyFill="1" applyAlignment="1">
      <alignment horizontal="left" vertical="center" wrapText="1"/>
    </xf>
    <xf numFmtId="0" fontId="23" fillId="2" borderId="0" xfId="0" applyFont="1" applyFill="1" applyAlignment="1">
      <alignment horizontal="left" vertical="center"/>
    </xf>
    <xf numFmtId="0" fontId="14" fillId="0" borderId="0" xfId="0" applyFont="1" applyAlignment="1">
      <alignment vertical="center"/>
    </xf>
    <xf numFmtId="0" fontId="20" fillId="2" borderId="8" xfId="0" applyFont="1" applyFill="1" applyBorder="1" applyAlignment="1">
      <alignment horizontal="left" vertical="center" wrapText="1"/>
    </xf>
    <xf numFmtId="0" fontId="22" fillId="2" borderId="0" xfId="0" applyFont="1" applyFill="1" applyAlignment="1">
      <alignment horizontal="center" vertical="center"/>
    </xf>
    <xf numFmtId="0" fontId="24" fillId="2" borderId="0" xfId="0" applyFont="1" applyFill="1" applyAlignment="1">
      <alignment horizontal="center" vertical="center" wrapText="1"/>
    </xf>
    <xf numFmtId="0" fontId="22" fillId="2" borderId="0" xfId="0" applyFont="1" applyFill="1" applyAlignment="1">
      <alignment horizontal="left" vertical="center"/>
    </xf>
    <xf numFmtId="0" fontId="22" fillId="0" borderId="0" xfId="0" applyFont="1" applyAlignment="1">
      <alignment vertical="center"/>
    </xf>
    <xf numFmtId="49" fontId="23" fillId="3" borderId="37" xfId="0" applyNumberFormat="1" applyFont="1" applyFill="1" applyBorder="1" applyAlignment="1">
      <alignment horizontal="center" vertical="center"/>
    </xf>
    <xf numFmtId="0" fontId="22" fillId="6" borderId="0" xfId="0" applyFont="1" applyFill="1" applyAlignment="1">
      <alignment vertical="center"/>
    </xf>
    <xf numFmtId="49" fontId="23" fillId="0" borderId="37" xfId="0" applyNumberFormat="1" applyFont="1" applyBorder="1" applyAlignment="1">
      <alignment horizontal="center" vertical="center"/>
    </xf>
    <xf numFmtId="0" fontId="22" fillId="4" borderId="0" xfId="0" applyFont="1" applyFill="1" applyAlignment="1">
      <alignment vertical="center"/>
    </xf>
    <xf numFmtId="0" fontId="23" fillId="3" borderId="37" xfId="0" applyFont="1" applyFill="1" applyBorder="1" applyAlignment="1">
      <alignment horizontal="center" vertical="center"/>
    </xf>
    <xf numFmtId="0" fontId="22" fillId="5" borderId="0" xfId="0" applyFont="1" applyFill="1" applyAlignment="1">
      <alignment vertical="center"/>
    </xf>
    <xf numFmtId="0" fontId="23" fillId="0" borderId="37" xfId="0" applyFont="1" applyBorder="1" applyAlignment="1">
      <alignment horizontal="center" vertical="center"/>
    </xf>
    <xf numFmtId="0" fontId="22" fillId="7" borderId="0" xfId="0" applyFont="1" applyFill="1" applyAlignment="1">
      <alignment horizontal="center"/>
    </xf>
    <xf numFmtId="0" fontId="25" fillId="2" borderId="0" xfId="0" applyFont="1" applyFill="1"/>
    <xf numFmtId="164" fontId="14" fillId="2" borderId="0" xfId="0" applyNumberFormat="1" applyFont="1" applyFill="1" applyAlignment="1">
      <alignment horizontal="center" vertical="center"/>
    </xf>
    <xf numFmtId="0" fontId="23" fillId="2" borderId="25" xfId="0" applyFont="1" applyFill="1" applyBorder="1" applyAlignment="1">
      <alignment wrapText="1"/>
    </xf>
    <xf numFmtId="0" fontId="18" fillId="10" borderId="8" xfId="0" applyFont="1" applyFill="1" applyBorder="1" applyAlignment="1">
      <alignment horizontal="center" vertical="center" wrapText="1"/>
    </xf>
    <xf numFmtId="0" fontId="18" fillId="10" borderId="53" xfId="0" applyFont="1" applyFill="1" applyBorder="1" applyAlignment="1">
      <alignment horizontal="center" vertical="center" wrapText="1"/>
    </xf>
    <xf numFmtId="0" fontId="26" fillId="2" borderId="0" xfId="0" applyFont="1" applyFill="1"/>
    <xf numFmtId="0" fontId="18" fillId="10" borderId="66" xfId="0" applyFont="1" applyFill="1" applyBorder="1" applyAlignment="1">
      <alignment horizontal="center" vertical="center" wrapText="1"/>
    </xf>
    <xf numFmtId="0" fontId="27" fillId="2" borderId="0" xfId="0" applyFont="1" applyFill="1"/>
    <xf numFmtId="0" fontId="18" fillId="10" borderId="68" xfId="0" applyFont="1" applyFill="1" applyBorder="1" applyAlignment="1">
      <alignment horizontal="center" vertical="center" wrapText="1"/>
    </xf>
    <xf numFmtId="164" fontId="18" fillId="10" borderId="58" xfId="0" applyNumberFormat="1" applyFont="1" applyFill="1" applyBorder="1" applyAlignment="1">
      <alignment horizontal="center" vertical="center" wrapText="1"/>
    </xf>
    <xf numFmtId="0" fontId="18" fillId="10" borderId="52" xfId="0" applyFont="1" applyFill="1" applyBorder="1" applyAlignment="1">
      <alignment horizontal="center" vertical="center" wrapText="1"/>
    </xf>
    <xf numFmtId="164" fontId="18" fillId="10" borderId="53" xfId="0" applyNumberFormat="1" applyFont="1" applyFill="1" applyBorder="1" applyAlignment="1">
      <alignment horizontal="center" vertical="center" wrapText="1"/>
    </xf>
    <xf numFmtId="0" fontId="18" fillId="10" borderId="23" xfId="0" applyFont="1" applyFill="1" applyBorder="1" applyAlignment="1">
      <alignment horizontal="center" vertical="center" wrapText="1"/>
    </xf>
    <xf numFmtId="164" fontId="18" fillId="10" borderId="12" xfId="0" applyNumberFormat="1" applyFont="1" applyFill="1" applyBorder="1" applyAlignment="1">
      <alignment horizontal="center" vertical="center" wrapText="1"/>
    </xf>
    <xf numFmtId="164" fontId="23" fillId="0" borderId="0" xfId="0" applyNumberFormat="1" applyFont="1" applyAlignment="1">
      <alignment horizontal="center" vertical="center" wrapText="1"/>
    </xf>
    <xf numFmtId="0" fontId="14" fillId="2" borderId="6" xfId="0" applyFont="1" applyFill="1" applyBorder="1" applyAlignment="1">
      <alignment horizontal="left" vertical="center" wrapText="1"/>
    </xf>
    <xf numFmtId="0" fontId="14" fillId="2" borderId="2" xfId="0" applyFont="1" applyFill="1" applyBorder="1" applyAlignment="1">
      <alignment horizontal="center" vertical="center"/>
    </xf>
    <xf numFmtId="0" fontId="14" fillId="2" borderId="64" xfId="0" applyFont="1" applyFill="1" applyBorder="1" applyAlignment="1">
      <alignment horizontal="center" vertical="center"/>
    </xf>
    <xf numFmtId="0" fontId="14" fillId="2" borderId="65" xfId="0" applyFont="1" applyFill="1" applyBorder="1" applyAlignment="1">
      <alignment horizontal="center" vertical="center"/>
    </xf>
    <xf numFmtId="1" fontId="20" fillId="2" borderId="72" xfId="0" applyNumberFormat="1" applyFont="1" applyFill="1" applyBorder="1" applyAlignment="1">
      <alignment horizontal="center" vertical="center"/>
    </xf>
    <xf numFmtId="9" fontId="14" fillId="2" borderId="57" xfId="0" applyNumberFormat="1" applyFont="1" applyFill="1" applyBorder="1" applyAlignment="1">
      <alignment horizontal="center" vertical="center"/>
    </xf>
    <xf numFmtId="9" fontId="20" fillId="2" borderId="57" xfId="0" applyNumberFormat="1" applyFont="1" applyFill="1" applyBorder="1" applyAlignment="1">
      <alignment horizontal="center" vertical="center"/>
    </xf>
    <xf numFmtId="1" fontId="20" fillId="2" borderId="4" xfId="0" applyNumberFormat="1" applyFont="1" applyFill="1" applyBorder="1" applyAlignment="1">
      <alignment horizontal="center" vertical="center"/>
    </xf>
    <xf numFmtId="9" fontId="14" fillId="2" borderId="18" xfId="0" applyNumberFormat="1" applyFont="1" applyFill="1" applyBorder="1" applyAlignment="1">
      <alignment horizontal="center" vertical="center"/>
    </xf>
    <xf numFmtId="9" fontId="14" fillId="2" borderId="0" xfId="0" applyNumberFormat="1" applyFont="1" applyFill="1" applyAlignment="1">
      <alignment horizontal="center" vertical="center"/>
    </xf>
    <xf numFmtId="1" fontId="20" fillId="2" borderId="52" xfId="0" applyNumberFormat="1" applyFont="1" applyFill="1" applyBorder="1" applyAlignment="1">
      <alignment horizontal="center" vertical="center"/>
    </xf>
    <xf numFmtId="9" fontId="20" fillId="2" borderId="53" xfId="0" applyNumberFormat="1" applyFont="1" applyFill="1" applyBorder="1" applyAlignment="1">
      <alignment horizontal="center" vertical="center"/>
    </xf>
    <xf numFmtId="9" fontId="14" fillId="2" borderId="0" xfId="2" applyFont="1" applyFill="1" applyBorder="1"/>
    <xf numFmtId="165" fontId="14" fillId="2" borderId="0" xfId="0" applyNumberFormat="1" applyFont="1" applyFill="1"/>
    <xf numFmtId="9" fontId="14" fillId="2" borderId="53" xfId="0" applyNumberFormat="1" applyFont="1" applyFill="1" applyBorder="1" applyAlignment="1">
      <alignment horizontal="center" vertical="center"/>
    </xf>
    <xf numFmtId="9" fontId="20" fillId="2" borderId="18" xfId="0" applyNumberFormat="1" applyFont="1" applyFill="1" applyBorder="1" applyAlignment="1">
      <alignment horizontal="center" vertical="center"/>
    </xf>
    <xf numFmtId="0" fontId="14" fillId="2" borderId="24" xfId="0" applyFont="1" applyFill="1" applyBorder="1" applyAlignment="1">
      <alignment horizontal="left" vertical="center" wrapText="1"/>
    </xf>
    <xf numFmtId="0" fontId="14" fillId="2" borderId="67" xfId="0" applyFont="1" applyFill="1" applyBorder="1" applyAlignment="1">
      <alignment horizontal="center" vertical="center"/>
    </xf>
    <xf numFmtId="1" fontId="20" fillId="2" borderId="54" xfId="0" applyNumberFormat="1" applyFont="1" applyFill="1" applyBorder="1" applyAlignment="1">
      <alignment horizontal="center" vertical="center"/>
    </xf>
    <xf numFmtId="9" fontId="20" fillId="2" borderId="55" xfId="0" applyNumberFormat="1" applyFont="1" applyFill="1" applyBorder="1" applyAlignment="1">
      <alignment horizontal="center" vertical="center"/>
    </xf>
    <xf numFmtId="0" fontId="20" fillId="2" borderId="0" xfId="0" applyFont="1" applyFill="1" applyAlignment="1">
      <alignment horizontal="center" vertical="center"/>
    </xf>
    <xf numFmtId="164" fontId="20" fillId="2" borderId="0" xfId="0" applyNumberFormat="1" applyFont="1" applyFill="1" applyAlignment="1">
      <alignment horizontal="center" vertical="center"/>
    </xf>
    <xf numFmtId="0" fontId="26" fillId="10" borderId="8" xfId="0" applyFont="1" applyFill="1" applyBorder="1" applyAlignment="1">
      <alignment horizontal="center" vertical="center" wrapText="1"/>
    </xf>
    <xf numFmtId="0" fontId="18" fillId="10" borderId="18" xfId="0" applyFont="1" applyFill="1" applyBorder="1" applyAlignment="1">
      <alignment horizontal="center" vertical="center"/>
    </xf>
    <xf numFmtId="0" fontId="20" fillId="2" borderId="8" xfId="0" applyFont="1" applyFill="1" applyBorder="1" applyAlignment="1">
      <alignment vertical="center" wrapText="1"/>
    </xf>
    <xf numFmtId="0" fontId="20" fillId="2" borderId="9" xfId="0" applyFont="1" applyFill="1" applyBorder="1" applyAlignment="1">
      <alignment horizontal="left" vertical="center" wrapText="1"/>
    </xf>
    <xf numFmtId="0" fontId="14" fillId="2" borderId="9" xfId="0" applyFont="1" applyFill="1" applyBorder="1" applyAlignment="1">
      <alignment vertical="center" wrapText="1"/>
    </xf>
    <xf numFmtId="0" fontId="11" fillId="0" borderId="0" xfId="0" applyFont="1" applyAlignment="1">
      <alignment horizontal="left"/>
    </xf>
    <xf numFmtId="0" fontId="16" fillId="0" borderId="0" xfId="0" applyFont="1" applyAlignment="1">
      <alignment horizontal="center" vertical="center" wrapText="1"/>
    </xf>
    <xf numFmtId="0" fontId="15" fillId="0" borderId="0" xfId="0" applyFont="1" applyAlignment="1">
      <alignment horizontal="center" vertical="center"/>
    </xf>
    <xf numFmtId="0" fontId="16" fillId="0" borderId="0" xfId="0" applyFont="1" applyAlignment="1">
      <alignment horizontal="center" vertical="center"/>
    </xf>
    <xf numFmtId="0" fontId="15" fillId="0" borderId="0" xfId="0" applyFont="1" applyAlignment="1">
      <alignment horizontal="left" vertical="center" wrapText="1"/>
    </xf>
    <xf numFmtId="0" fontId="15" fillId="0" borderId="0" xfId="0" applyFont="1" applyAlignment="1">
      <alignment horizontal="justify" vertical="center" wrapText="1"/>
    </xf>
    <xf numFmtId="0" fontId="0" fillId="0" borderId="0" xfId="0" quotePrefix="1" applyAlignment="1">
      <alignment horizontal="left" vertical="center" wrapText="1"/>
    </xf>
    <xf numFmtId="0" fontId="0" fillId="0" borderId="15" xfId="0" applyBorder="1" applyAlignment="1">
      <alignment horizontal="left" vertical="center"/>
    </xf>
    <xf numFmtId="0" fontId="4" fillId="8" borderId="15" xfId="0" applyFont="1" applyFill="1" applyBorder="1" applyAlignment="1">
      <alignment horizontal="center" vertical="center" wrapText="1"/>
    </xf>
    <xf numFmtId="0" fontId="5" fillId="7" borderId="15" xfId="0" applyFont="1" applyFill="1" applyBorder="1" applyAlignment="1">
      <alignment horizontal="center" vertical="center" wrapText="1"/>
    </xf>
    <xf numFmtId="0" fontId="1" fillId="2" borderId="29" xfId="0" applyFont="1" applyFill="1" applyBorder="1" applyAlignment="1">
      <alignment horizontal="center" wrapText="1"/>
    </xf>
    <xf numFmtId="0" fontId="1" fillId="2" borderId="13" xfId="0" applyFont="1" applyFill="1" applyBorder="1" applyAlignment="1">
      <alignment horizontal="center" wrapText="1"/>
    </xf>
    <xf numFmtId="0" fontId="1" fillId="2" borderId="41" xfId="0" applyFont="1" applyFill="1" applyBorder="1" applyAlignment="1">
      <alignment horizontal="center" wrapText="1"/>
    </xf>
    <xf numFmtId="0" fontId="1" fillId="2" borderId="39" xfId="0" applyFont="1" applyFill="1" applyBorder="1" applyAlignment="1">
      <alignment horizontal="center" wrapText="1"/>
    </xf>
    <xf numFmtId="0" fontId="1" fillId="2" borderId="31" xfId="0" applyFont="1" applyFill="1" applyBorder="1" applyAlignment="1">
      <alignment horizontal="center" wrapText="1"/>
    </xf>
    <xf numFmtId="0" fontId="22" fillId="8" borderId="15" xfId="0" applyFont="1" applyFill="1" applyBorder="1" applyAlignment="1">
      <alignment horizontal="center"/>
    </xf>
    <xf numFmtId="0" fontId="23" fillId="9" borderId="0" xfId="0" applyFont="1" applyFill="1" applyAlignment="1">
      <alignment horizontal="center" vertical="center"/>
    </xf>
    <xf numFmtId="0" fontId="20" fillId="2" borderId="1" xfId="0" applyFont="1" applyFill="1" applyBorder="1" applyAlignment="1">
      <alignment horizontal="left" vertical="center" wrapText="1"/>
    </xf>
    <xf numFmtId="0" fontId="20" fillId="2" borderId="8" xfId="0" applyFont="1" applyFill="1" applyBorder="1" applyAlignment="1">
      <alignment horizontal="left" vertical="center" wrapText="1"/>
    </xf>
    <xf numFmtId="0" fontId="20" fillId="2" borderId="17" xfId="0" applyFont="1" applyFill="1" applyBorder="1" applyAlignment="1">
      <alignment horizontal="left" vertical="center" wrapText="1"/>
    </xf>
    <xf numFmtId="0" fontId="18" fillId="10" borderId="1" xfId="0" applyFont="1" applyFill="1" applyBorder="1" applyAlignment="1">
      <alignment horizontal="left" vertical="center" wrapText="1"/>
    </xf>
    <xf numFmtId="0" fontId="18" fillId="10" borderId="8" xfId="0" applyFont="1" applyFill="1" applyBorder="1" applyAlignment="1">
      <alignment horizontal="left" vertical="center" wrapText="1"/>
    </xf>
    <xf numFmtId="0" fontId="18" fillId="10" borderId="17" xfId="0" applyFont="1" applyFill="1" applyBorder="1" applyAlignment="1">
      <alignment horizontal="left" vertical="center" wrapText="1"/>
    </xf>
    <xf numFmtId="0" fontId="14" fillId="2" borderId="57" xfId="0" applyFont="1" applyFill="1" applyBorder="1" applyAlignment="1">
      <alignment horizontal="center" vertical="center"/>
    </xf>
    <xf numFmtId="0" fontId="14" fillId="2" borderId="53" xfId="0" applyFont="1" applyFill="1" applyBorder="1" applyAlignment="1">
      <alignment horizontal="center" vertical="center"/>
    </xf>
    <xf numFmtId="0" fontId="14" fillId="2" borderId="55" xfId="0" applyFont="1" applyFill="1" applyBorder="1" applyAlignment="1">
      <alignment horizontal="center" vertical="center"/>
    </xf>
    <xf numFmtId="0" fontId="14" fillId="2" borderId="43" xfId="0" applyFont="1" applyFill="1" applyBorder="1" applyAlignment="1">
      <alignment horizontal="center" vertical="center"/>
    </xf>
    <xf numFmtId="0" fontId="14" fillId="2" borderId="58" xfId="0" applyFont="1" applyFill="1" applyBorder="1" applyAlignment="1">
      <alignment horizontal="center" vertical="center"/>
    </xf>
    <xf numFmtId="0" fontId="14" fillId="2" borderId="1" xfId="0" applyFont="1" applyFill="1" applyBorder="1" applyAlignment="1">
      <alignment horizontal="left" vertical="center" wrapText="1"/>
    </xf>
    <xf numFmtId="0" fontId="14" fillId="2" borderId="8" xfId="0" applyFont="1" applyFill="1" applyBorder="1" applyAlignment="1">
      <alignment horizontal="left" vertical="center" wrapText="1"/>
    </xf>
    <xf numFmtId="0" fontId="14" fillId="2" borderId="17" xfId="0" applyFont="1" applyFill="1" applyBorder="1" applyAlignment="1">
      <alignment horizontal="left" vertical="center" wrapText="1"/>
    </xf>
    <xf numFmtId="0" fontId="18" fillId="10" borderId="16" xfId="0" applyFont="1" applyFill="1" applyBorder="1" applyAlignment="1">
      <alignment horizontal="left" vertical="center"/>
    </xf>
    <xf numFmtId="0" fontId="18" fillId="10" borderId="8" xfId="0" applyFont="1" applyFill="1" applyBorder="1" applyAlignment="1">
      <alignment horizontal="left" vertical="center"/>
    </xf>
    <xf numFmtId="0" fontId="18" fillId="10" borderId="17" xfId="0" applyFont="1" applyFill="1" applyBorder="1" applyAlignment="1">
      <alignment horizontal="left" vertical="center"/>
    </xf>
    <xf numFmtId="0" fontId="14" fillId="2" borderId="16" xfId="0" applyFont="1" applyFill="1" applyBorder="1" applyAlignment="1">
      <alignment horizontal="left" vertical="center" wrapText="1"/>
    </xf>
    <xf numFmtId="0" fontId="14" fillId="0" borderId="1" xfId="0" applyFont="1" applyBorder="1" applyAlignment="1">
      <alignment horizontal="left" vertical="center" wrapText="1"/>
    </xf>
    <xf numFmtId="0" fontId="14" fillId="0" borderId="8" xfId="0" applyFont="1" applyBorder="1" applyAlignment="1">
      <alignment horizontal="left" vertical="center" wrapText="1"/>
    </xf>
    <xf numFmtId="0" fontId="14" fillId="0" borderId="17" xfId="0" applyFont="1" applyBorder="1" applyAlignment="1">
      <alignment horizontal="left" vertical="center" wrapText="1"/>
    </xf>
    <xf numFmtId="0" fontId="18" fillId="10" borderId="9" xfId="0" applyFont="1" applyFill="1" applyBorder="1" applyAlignment="1">
      <alignment horizontal="left" vertical="center" wrapText="1"/>
    </xf>
    <xf numFmtId="0" fontId="14" fillId="0" borderId="9" xfId="0" applyFont="1" applyBorder="1" applyAlignment="1">
      <alignment horizontal="left" vertical="center" wrapText="1"/>
    </xf>
    <xf numFmtId="0" fontId="18" fillId="10" borderId="16" xfId="0" applyFont="1" applyFill="1" applyBorder="1" applyAlignment="1">
      <alignment horizontal="left" vertical="center" wrapText="1"/>
    </xf>
    <xf numFmtId="0" fontId="14" fillId="2" borderId="9" xfId="0" applyFont="1" applyFill="1" applyBorder="1" applyAlignment="1">
      <alignment horizontal="left" vertical="center" wrapText="1"/>
    </xf>
    <xf numFmtId="0" fontId="18" fillId="10" borderId="9" xfId="0" applyFont="1" applyFill="1" applyBorder="1" applyAlignment="1">
      <alignment horizontal="left" vertical="center"/>
    </xf>
    <xf numFmtId="0" fontId="14" fillId="2" borderId="42" xfId="0" applyFont="1" applyFill="1" applyBorder="1" applyAlignment="1">
      <alignment horizontal="center" vertical="center" textRotation="90" wrapText="1"/>
    </xf>
    <xf numFmtId="0" fontId="14" fillId="2" borderId="52" xfId="0" applyFont="1" applyFill="1" applyBorder="1" applyAlignment="1">
      <alignment horizontal="center" vertical="center" textRotation="90" wrapText="1"/>
    </xf>
    <xf numFmtId="0" fontId="14" fillId="2" borderId="54" xfId="0" applyFont="1" applyFill="1" applyBorder="1" applyAlignment="1">
      <alignment horizontal="center" vertical="center" textRotation="90" wrapText="1"/>
    </xf>
    <xf numFmtId="0" fontId="14" fillId="2" borderId="43" xfId="0" applyFont="1" applyFill="1" applyBorder="1" applyAlignment="1">
      <alignment horizontal="left" vertical="center" wrapText="1"/>
    </xf>
    <xf numFmtId="0" fontId="14" fillId="2" borderId="53" xfId="0" applyFont="1" applyFill="1" applyBorder="1" applyAlignment="1">
      <alignment horizontal="left" vertical="center" wrapText="1"/>
    </xf>
    <xf numFmtId="0" fontId="14" fillId="2" borderId="55" xfId="0" applyFont="1" applyFill="1" applyBorder="1" applyAlignment="1">
      <alignment horizontal="left" vertical="center" wrapText="1"/>
    </xf>
    <xf numFmtId="0" fontId="14" fillId="0" borderId="16" xfId="0" applyFont="1" applyBorder="1" applyAlignment="1">
      <alignment horizontal="left" vertical="center" wrapText="1"/>
    </xf>
    <xf numFmtId="0" fontId="14" fillId="2" borderId="58" xfId="0" applyFont="1" applyFill="1" applyBorder="1" applyAlignment="1">
      <alignment horizontal="left" vertical="center" wrapText="1"/>
    </xf>
    <xf numFmtId="0" fontId="14" fillId="2" borderId="42" xfId="0" applyFont="1" applyFill="1" applyBorder="1" applyAlignment="1">
      <alignment horizontal="center" vertical="center" textRotation="90"/>
    </xf>
    <xf numFmtId="0" fontId="14" fillId="2" borderId="52" xfId="0" applyFont="1" applyFill="1" applyBorder="1" applyAlignment="1">
      <alignment horizontal="center" vertical="center" textRotation="90"/>
    </xf>
    <xf numFmtId="0" fontId="14" fillId="2" borderId="54" xfId="0" applyFont="1" applyFill="1" applyBorder="1" applyAlignment="1">
      <alignment horizontal="center" vertical="center" textRotation="90"/>
    </xf>
    <xf numFmtId="0" fontId="18" fillId="10" borderId="1" xfId="0" applyFont="1" applyFill="1" applyBorder="1" applyAlignment="1">
      <alignment horizontal="left" vertical="center"/>
    </xf>
    <xf numFmtId="0" fontId="23" fillId="8" borderId="10" xfId="0" applyFont="1" applyFill="1" applyBorder="1" applyAlignment="1">
      <alignment horizontal="center" vertical="center" textRotation="90"/>
    </xf>
    <xf numFmtId="0" fontId="23" fillId="8" borderId="0" xfId="0" applyFont="1" applyFill="1" applyAlignment="1">
      <alignment horizontal="center" vertical="center" textRotation="90"/>
    </xf>
    <xf numFmtId="0" fontId="14" fillId="2" borderId="0" xfId="0" applyFont="1" applyFill="1" applyAlignment="1">
      <alignment horizontal="left" vertical="center" wrapText="1"/>
    </xf>
    <xf numFmtId="0" fontId="23" fillId="7" borderId="61" xfId="0" applyFont="1" applyFill="1" applyBorder="1" applyAlignment="1">
      <alignment horizontal="center" vertical="center" textRotation="90"/>
    </xf>
    <xf numFmtId="0" fontId="23" fillId="7" borderId="62" xfId="0" applyFont="1" applyFill="1" applyBorder="1" applyAlignment="1">
      <alignment horizontal="center" vertical="center" textRotation="90"/>
    </xf>
    <xf numFmtId="0" fontId="23" fillId="7" borderId="63" xfId="0" applyFont="1" applyFill="1" applyBorder="1" applyAlignment="1">
      <alignment horizontal="center" vertical="center" textRotation="90"/>
    </xf>
    <xf numFmtId="0" fontId="14" fillId="2" borderId="59" xfId="0" applyFont="1" applyFill="1" applyBorder="1" applyAlignment="1">
      <alignment horizontal="left" vertical="center" wrapText="1"/>
    </xf>
    <xf numFmtId="0" fontId="14" fillId="2" borderId="18" xfId="0" applyFont="1" applyFill="1" applyBorder="1" applyAlignment="1">
      <alignment horizontal="left" vertical="center" wrapText="1"/>
    </xf>
    <xf numFmtId="0" fontId="14" fillId="2" borderId="12" xfId="0" applyFont="1" applyFill="1" applyBorder="1" applyAlignment="1">
      <alignment horizontal="left" vertical="center" wrapText="1"/>
    </xf>
    <xf numFmtId="0" fontId="14" fillId="2" borderId="19" xfId="0" applyFont="1" applyFill="1" applyBorder="1" applyAlignment="1">
      <alignment horizontal="left" vertical="center" wrapText="1"/>
    </xf>
    <xf numFmtId="0" fontId="14" fillId="2" borderId="60" xfId="0" applyFont="1" applyFill="1" applyBorder="1" applyAlignment="1">
      <alignment horizontal="left" vertical="center" wrapText="1"/>
    </xf>
    <xf numFmtId="0" fontId="14" fillId="2" borderId="57" xfId="0" applyFont="1" applyFill="1" applyBorder="1" applyAlignment="1">
      <alignment horizontal="left" vertical="center" wrapText="1"/>
    </xf>
    <xf numFmtId="0" fontId="14" fillId="2" borderId="0" xfId="0" applyFont="1" applyFill="1" applyAlignment="1">
      <alignment horizontal="center" vertical="center"/>
    </xf>
    <xf numFmtId="0" fontId="20" fillId="0" borderId="0" xfId="0" applyFont="1"/>
  </cellXfs>
  <cellStyles count="3">
    <cellStyle name="Hyperlink" xfId="1" builtinId="8"/>
    <cellStyle name="Normal" xfId="0" builtinId="0"/>
    <cellStyle name="Percent" xfId="2" builtinId="5"/>
  </cellStyles>
  <dxfs count="176">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strike val="0"/>
        <outline val="0"/>
        <shadow val="0"/>
        <u val="none"/>
        <vertAlign val="baseline"/>
        <sz val="12"/>
        <name val="Arial"/>
        <family val="2"/>
        <scheme val="none"/>
      </font>
      <fill>
        <patternFill patternType="solid">
          <fgColor indexed="64"/>
          <bgColor theme="0"/>
        </patternFill>
      </fill>
      <alignment vertical="center" textRotation="0" indent="0" justifyLastLine="0" shrinkToFit="0" readingOrder="0"/>
      <border diagonalUp="0" diagonalDown="0" outline="0">
        <left style="thin">
          <color auto="1"/>
        </left>
        <right style="thin">
          <color auto="1"/>
        </right>
      </border>
    </dxf>
    <dxf>
      <font>
        <strike val="0"/>
        <outline val="0"/>
        <shadow val="0"/>
        <u val="none"/>
        <vertAlign val="baseline"/>
        <sz val="12"/>
        <name val="Arial"/>
        <family val="2"/>
        <scheme val="none"/>
      </font>
      <fill>
        <patternFill patternType="solid">
          <fgColor indexed="64"/>
          <bgColor theme="0"/>
        </patternFill>
      </fill>
      <alignment horizontal="general" vertical="center" textRotation="0" wrapText="1" indent="0" justifyLastLine="0" shrinkToFit="0" readingOrder="0"/>
      <border diagonalUp="0" diagonalDown="0" outline="0">
        <left style="thin">
          <color auto="1"/>
        </left>
        <right style="thin">
          <color auto="1"/>
        </right>
      </border>
    </dxf>
    <dxf>
      <font>
        <strike val="0"/>
        <outline val="0"/>
        <shadow val="0"/>
        <u val="none"/>
        <vertAlign val="baseline"/>
        <sz val="12"/>
        <name val="Arial"/>
        <family val="2"/>
        <scheme val="none"/>
      </font>
      <fill>
        <patternFill patternType="solid">
          <fgColor indexed="64"/>
          <bgColor theme="0"/>
        </patternFill>
      </fill>
      <alignment horizontal="general" vertical="center" textRotation="0" wrapText="1" indent="0" justifyLastLine="0" shrinkToFit="0" readingOrder="0"/>
      <border diagonalUp="0" diagonalDown="0" outline="0">
        <left style="thin">
          <color auto="1"/>
        </left>
        <right style="thin">
          <color auto="1"/>
        </right>
      </border>
    </dxf>
    <dxf>
      <font>
        <b val="0"/>
        <i val="0"/>
        <strike val="0"/>
        <condense val="0"/>
        <extend val="0"/>
        <outline val="0"/>
        <shadow val="0"/>
        <u val="none"/>
        <vertAlign val="baseline"/>
        <sz val="12"/>
        <color auto="1"/>
        <name val="Arial"/>
        <family val="2"/>
        <scheme val="none"/>
      </font>
      <fill>
        <patternFill patternType="solid">
          <fgColor indexed="64"/>
          <bgColor theme="0"/>
        </patternFill>
      </fill>
      <alignment horizontal="left" vertical="center" textRotation="0" wrapText="1" indent="0" justifyLastLine="0" shrinkToFit="0" readingOrder="0"/>
      <border diagonalUp="0" diagonalDown="0" outline="0">
        <left style="thin">
          <color auto="1"/>
        </left>
        <right style="thin">
          <color auto="1"/>
        </right>
      </border>
    </dxf>
    <dxf>
      <border diagonalUp="0" diagonalDown="0">
        <left style="medium">
          <color indexed="64"/>
        </left>
        <right style="medium">
          <color indexed="64"/>
        </right>
        <top style="medium">
          <color indexed="64"/>
        </top>
        <bottom style="medium">
          <color indexed="64"/>
        </bottom>
      </border>
    </dxf>
    <dxf>
      <font>
        <strike val="0"/>
        <outline val="0"/>
        <shadow val="0"/>
        <u val="none"/>
        <vertAlign val="baseline"/>
        <sz val="12"/>
        <name val="Arial"/>
        <family val="2"/>
        <scheme val="none"/>
      </font>
      <alignment vertical="center" textRotation="0" indent="0" justifyLastLine="0" shrinkToFit="0" readingOrder="0"/>
    </dxf>
    <dxf>
      <font>
        <strike val="0"/>
        <outline val="0"/>
        <shadow val="0"/>
        <u val="none"/>
        <vertAlign val="baseline"/>
        <sz val="12"/>
        <color theme="0"/>
        <name val="Arial"/>
        <family val="2"/>
        <scheme val="none"/>
      </font>
      <fill>
        <patternFill patternType="solid">
          <fgColor indexed="64"/>
          <bgColor theme="4"/>
        </patternFill>
      </fill>
      <border diagonalUp="0" diagonalDown="0" outline="0">
        <left style="thin">
          <color indexed="64"/>
        </left>
        <right style="thin">
          <color indexed="64"/>
        </right>
        <top/>
        <bottom/>
      </border>
    </dxf>
    <dxf>
      <font>
        <b/>
        <i val="0"/>
        <strike val="0"/>
        <condense val="0"/>
        <extend val="0"/>
        <outline val="0"/>
        <shadow val="0"/>
        <u val="none"/>
        <vertAlign val="baseline"/>
        <sz val="12"/>
        <color theme="1"/>
        <name val="Arial"/>
        <family val="2"/>
        <scheme val="none"/>
      </font>
      <fill>
        <patternFill patternType="solid">
          <fgColor indexed="64"/>
          <bgColor theme="0"/>
        </patternFill>
      </fill>
      <alignment horizontal="general" vertical="center" textRotation="0" wrapText="0" indent="0" justifyLastLine="0" shrinkToFit="0" readingOrder="0"/>
    </dxf>
    <dxf>
      <font>
        <b/>
        <i val="0"/>
        <strike val="0"/>
        <condense val="0"/>
        <extend val="0"/>
        <outline val="0"/>
        <shadow val="0"/>
        <u val="none"/>
        <vertAlign val="baseline"/>
        <sz val="12"/>
        <color auto="1"/>
        <name val="Arial"/>
        <family val="2"/>
        <scheme val="none"/>
      </font>
      <numFmt numFmtId="30" formatCode="@"/>
      <fill>
        <patternFill patternType="solid">
          <fgColor theme="4" tint="0.79998168889431442"/>
          <bgColor theme="4" tint="0.79998168889431442"/>
        </patternFill>
      </fill>
      <alignment horizontal="center" vertical="center" textRotation="0" wrapText="0" indent="0" justifyLastLine="0" shrinkToFit="0" readingOrder="0"/>
      <border diagonalUp="0" diagonalDown="0" outline="0">
        <left style="thin">
          <color theme="4" tint="0.39997558519241921"/>
        </left>
        <right/>
        <top style="thin">
          <color theme="4" tint="0.39997558519241921"/>
        </top>
        <bottom style="thin">
          <color theme="4" tint="0.39997558519241921"/>
        </bottom>
      </border>
    </dxf>
    <dxf>
      <font>
        <b/>
        <i val="0"/>
        <strike val="0"/>
        <condense val="0"/>
        <extend val="0"/>
        <outline val="0"/>
        <shadow val="0"/>
        <u val="none"/>
        <vertAlign val="baseline"/>
        <sz val="12"/>
        <color theme="1"/>
        <name val="Arial"/>
        <family val="2"/>
        <scheme val="none"/>
      </font>
      <fill>
        <patternFill patternType="none">
          <fgColor indexed="64"/>
          <bgColor auto="1"/>
        </patternFill>
      </fill>
      <alignment horizontal="general" vertical="center" textRotation="0" wrapText="0" indent="0" justifyLastLine="0" shrinkToFit="0" readingOrder="0"/>
    </dxf>
    <dxf>
      <font>
        <b/>
        <i val="0"/>
        <strike val="0"/>
        <condense val="0"/>
        <extend val="0"/>
        <outline val="0"/>
        <shadow val="0"/>
        <u val="none"/>
        <vertAlign val="baseline"/>
        <sz val="12"/>
        <color theme="1"/>
        <name val="Arial"/>
        <family val="2"/>
        <scheme val="none"/>
      </font>
      <fill>
        <patternFill patternType="none">
          <fgColor indexed="64"/>
          <bgColor auto="1"/>
        </patternFill>
      </fill>
      <alignment horizontal="general" vertical="center" textRotation="0" wrapText="0" indent="0" justifyLastLine="0" shrinkToFit="0" readingOrder="0"/>
    </dxf>
    <dxf>
      <font>
        <b/>
        <i val="0"/>
        <strike val="0"/>
        <condense val="0"/>
        <extend val="0"/>
        <outline val="0"/>
        <shadow val="0"/>
        <u val="none"/>
        <vertAlign val="baseline"/>
        <sz val="12"/>
        <color theme="1"/>
        <name val="Arial"/>
        <family val="2"/>
        <scheme val="none"/>
      </font>
      <fill>
        <patternFill patternType="solid">
          <fgColor indexed="64"/>
          <bgColor theme="0"/>
        </patternFill>
      </fill>
      <alignment horizontal="general" vertical="center" textRotation="0" wrapText="0" indent="0" justifyLastLine="0" shrinkToFit="0" readingOrder="0"/>
    </dxf>
    <dxf>
      <font>
        <b/>
        <i val="0"/>
        <strike val="0"/>
        <condense val="0"/>
        <extend val="0"/>
        <outline val="0"/>
        <shadow val="0"/>
        <u val="none"/>
        <vertAlign val="baseline"/>
        <sz val="12"/>
        <color auto="1"/>
        <name val="Arial"/>
        <family val="2"/>
        <scheme val="none"/>
      </font>
      <numFmt numFmtId="30" formatCode="@"/>
      <fill>
        <patternFill patternType="none">
          <fgColor indexed="64"/>
          <bgColor auto="1"/>
        </patternFill>
      </fill>
      <alignment horizontal="left" vertical="center" textRotation="0" wrapText="0" indent="0" justifyLastLine="0" shrinkToFit="0" readingOrder="0"/>
    </dxf>
    <dxf>
      <font>
        <b/>
        <i val="0"/>
        <strike val="0"/>
        <condense val="0"/>
        <extend val="0"/>
        <outline val="0"/>
        <shadow val="0"/>
        <u val="none"/>
        <vertAlign val="baseline"/>
        <sz val="12"/>
        <color theme="1"/>
        <name val="Arial"/>
        <family val="2"/>
        <scheme val="none"/>
      </font>
      <fill>
        <patternFill patternType="none">
          <fgColor indexed="64"/>
          <bgColor auto="1"/>
        </patternFill>
      </fill>
      <alignment horizontal="general" vertical="center" textRotation="0" wrapText="0" indent="0" justifyLastLine="0" shrinkToFit="0" readingOrder="0"/>
    </dxf>
    <dxf>
      <font>
        <b/>
        <i val="0"/>
        <strike val="0"/>
        <condense val="0"/>
        <extend val="0"/>
        <outline val="0"/>
        <shadow val="0"/>
        <u val="none"/>
        <vertAlign val="baseline"/>
        <sz val="12"/>
        <color theme="1"/>
        <name val="Arial"/>
        <family val="2"/>
        <scheme val="none"/>
      </font>
      <fill>
        <patternFill patternType="none">
          <fgColor indexed="64"/>
          <bgColor auto="1"/>
        </patternFill>
      </fill>
      <alignment horizontal="general" vertical="center" textRotation="0" wrapText="0" indent="0" justifyLastLine="0" shrinkToFit="0" readingOrder="0"/>
    </dxf>
    <dxf>
      <font>
        <b/>
        <i val="0"/>
        <strike val="0"/>
        <condense val="0"/>
        <extend val="0"/>
        <outline val="0"/>
        <shadow val="0"/>
        <u val="none"/>
        <vertAlign val="baseline"/>
        <sz val="12"/>
        <color theme="1"/>
        <name val="Arial"/>
        <family val="2"/>
        <scheme val="none"/>
      </font>
      <fill>
        <patternFill patternType="solid">
          <fgColor indexed="64"/>
          <bgColor theme="0"/>
        </patternFill>
      </fill>
      <alignment horizontal="general" vertical="center" textRotation="0" wrapText="0" indent="0" justifyLastLine="0" shrinkToFit="0" readingOrder="0"/>
    </dxf>
    <dxf>
      <font>
        <b/>
        <i val="0"/>
        <strike val="0"/>
        <condense val="0"/>
        <extend val="0"/>
        <outline val="0"/>
        <shadow val="0"/>
        <u val="none"/>
        <vertAlign val="baseline"/>
        <sz val="12"/>
        <color auto="1"/>
        <name val="Arial"/>
        <family val="2"/>
        <scheme val="none"/>
      </font>
      <numFmt numFmtId="30" formatCode="@"/>
      <fill>
        <patternFill patternType="none">
          <fgColor indexed="64"/>
          <bgColor auto="1"/>
        </patternFill>
      </fill>
      <alignment horizontal="left" vertical="center" textRotation="0" wrapText="0" indent="0" justifyLastLine="0" shrinkToFit="0" readingOrder="0"/>
    </dxf>
    <dxf>
      <font>
        <b/>
        <i val="0"/>
        <strike val="0"/>
        <condense val="0"/>
        <extend val="0"/>
        <outline val="0"/>
        <shadow val="0"/>
        <u val="none"/>
        <vertAlign val="baseline"/>
        <sz val="12"/>
        <color theme="1"/>
        <name val="Arial"/>
        <family val="2"/>
        <scheme val="none"/>
      </font>
      <fill>
        <patternFill patternType="none">
          <fgColor indexed="64"/>
          <bgColor auto="1"/>
        </patternFill>
      </fill>
      <alignment horizontal="general" vertical="center" textRotation="0" wrapText="0" indent="0" justifyLastLine="0" shrinkToFit="0" readingOrder="0"/>
    </dxf>
    <dxf>
      <font>
        <b/>
        <i val="0"/>
        <strike val="0"/>
        <condense val="0"/>
        <extend val="0"/>
        <outline val="0"/>
        <shadow val="0"/>
        <u val="none"/>
        <vertAlign val="baseline"/>
        <sz val="12"/>
        <color theme="1"/>
        <name val="Arial"/>
        <family val="2"/>
        <scheme val="none"/>
      </font>
      <fill>
        <patternFill patternType="none">
          <fgColor indexed="64"/>
          <bgColor auto="1"/>
        </patternFill>
      </fill>
      <alignment horizontal="general" vertical="center" textRotation="0" wrapText="0" indent="0" justifyLastLine="0" shrinkToFit="0" readingOrder="0"/>
    </dxf>
    <dxf>
      <font>
        <b/>
        <i val="0"/>
        <strike val="0"/>
        <condense val="0"/>
        <extend val="0"/>
        <outline val="0"/>
        <shadow val="0"/>
        <u val="none"/>
        <vertAlign val="baseline"/>
        <sz val="12"/>
        <color theme="1"/>
        <name val="Arial"/>
        <family val="2"/>
        <scheme val="none"/>
      </font>
      <fill>
        <patternFill patternType="solid">
          <fgColor indexed="64"/>
          <bgColor theme="0"/>
        </patternFill>
      </fill>
      <alignment horizontal="general" vertical="center" textRotation="0" wrapText="0" indent="0" justifyLastLine="0" shrinkToFit="0" readingOrder="0"/>
    </dxf>
    <dxf>
      <font>
        <b/>
        <i val="0"/>
        <strike val="0"/>
        <condense val="0"/>
        <extend val="0"/>
        <outline val="0"/>
        <shadow val="0"/>
        <u val="none"/>
        <vertAlign val="baseline"/>
        <sz val="12"/>
        <color auto="1"/>
        <name val="Arial"/>
        <family val="2"/>
        <scheme val="none"/>
      </font>
      <numFmt numFmtId="30" formatCode="@"/>
      <fill>
        <patternFill patternType="none">
          <fgColor indexed="64"/>
          <bgColor auto="1"/>
        </patternFill>
      </fill>
      <alignment horizontal="left" vertical="center" textRotation="0" wrapText="0" indent="0" justifyLastLine="0" shrinkToFit="0" readingOrder="0"/>
    </dxf>
    <dxf>
      <font>
        <b/>
        <i val="0"/>
        <strike val="0"/>
        <condense val="0"/>
        <extend val="0"/>
        <outline val="0"/>
        <shadow val="0"/>
        <u val="none"/>
        <vertAlign val="baseline"/>
        <sz val="12"/>
        <color theme="1"/>
        <name val="Arial"/>
        <family val="2"/>
        <scheme val="none"/>
      </font>
      <fill>
        <patternFill patternType="none">
          <fgColor indexed="64"/>
          <bgColor auto="1"/>
        </patternFill>
      </fill>
      <alignment horizontal="general" vertical="center" textRotation="0" wrapText="0" indent="0" justifyLastLine="0" shrinkToFit="0" readingOrder="0"/>
    </dxf>
    <dxf>
      <font>
        <b/>
        <i val="0"/>
        <strike val="0"/>
        <condense val="0"/>
        <extend val="0"/>
        <outline val="0"/>
        <shadow val="0"/>
        <u val="none"/>
        <vertAlign val="baseline"/>
        <sz val="12"/>
        <color theme="1"/>
        <name val="Arial"/>
        <family val="2"/>
        <scheme val="none"/>
      </font>
      <fill>
        <patternFill patternType="none">
          <fgColor indexed="64"/>
          <bgColor auto="1"/>
        </patternFill>
      </fill>
      <alignment horizontal="general" vertical="center" textRotation="0" wrapText="0" indent="0" justifyLastLine="0" shrinkToFit="0" readingOrder="0"/>
    </dxf>
    <dxf>
      <font>
        <b/>
        <i val="0"/>
        <strike val="0"/>
        <condense val="0"/>
        <extend val="0"/>
        <outline val="0"/>
        <shadow val="0"/>
        <u val="none"/>
        <vertAlign val="baseline"/>
        <sz val="12"/>
        <color theme="1"/>
        <name val="Arial"/>
        <family val="2"/>
        <scheme val="none"/>
      </font>
      <fill>
        <patternFill patternType="solid">
          <fgColor indexed="64"/>
          <bgColor theme="0"/>
        </patternFill>
      </fill>
      <alignment horizontal="general" vertical="center" textRotation="0" wrapText="0" indent="0" justifyLastLine="0" shrinkToFit="0" readingOrder="0"/>
    </dxf>
    <dxf>
      <font>
        <b/>
        <i val="0"/>
        <strike val="0"/>
        <condense val="0"/>
        <extend val="0"/>
        <outline val="0"/>
        <shadow val="0"/>
        <u val="none"/>
        <vertAlign val="baseline"/>
        <sz val="12"/>
        <color auto="1"/>
        <name val="Arial"/>
        <family val="2"/>
        <scheme val="none"/>
      </font>
      <numFmt numFmtId="30" formatCode="@"/>
      <fill>
        <patternFill patternType="none">
          <fgColor indexed="64"/>
          <bgColor auto="1"/>
        </patternFill>
      </fill>
      <alignment horizontal="left" vertical="center" textRotation="0" wrapText="0" indent="0" justifyLastLine="0" shrinkToFit="0" readingOrder="0"/>
    </dxf>
    <dxf>
      <font>
        <b/>
        <i val="0"/>
        <strike val="0"/>
        <condense val="0"/>
        <extend val="0"/>
        <outline val="0"/>
        <shadow val="0"/>
        <u val="none"/>
        <vertAlign val="baseline"/>
        <sz val="12"/>
        <color theme="1"/>
        <name val="Arial"/>
        <family val="2"/>
        <scheme val="none"/>
      </font>
      <fill>
        <patternFill patternType="none">
          <fgColor indexed="64"/>
          <bgColor auto="1"/>
        </patternFill>
      </fill>
      <alignment horizontal="general" vertical="center" textRotation="0" wrapText="0" indent="0" justifyLastLine="0" shrinkToFit="0" readingOrder="0"/>
    </dxf>
    <dxf>
      <font>
        <b/>
        <i val="0"/>
        <strike val="0"/>
        <condense val="0"/>
        <extend val="0"/>
        <outline val="0"/>
        <shadow val="0"/>
        <u val="none"/>
        <vertAlign val="baseline"/>
        <sz val="12"/>
        <color theme="1"/>
        <name val="Arial"/>
        <family val="2"/>
        <scheme val="none"/>
      </font>
      <fill>
        <patternFill patternType="none">
          <fgColor indexed="64"/>
          <bgColor auto="1"/>
        </patternFill>
      </fill>
      <alignment horizontal="general" vertical="center" textRotation="0" wrapText="0" indent="0" justifyLastLine="0" shrinkToFit="0" readingOrder="0"/>
    </dxf>
    <dxf>
      <font>
        <b/>
        <i val="0"/>
        <strike val="0"/>
        <condense val="0"/>
        <extend val="0"/>
        <outline val="0"/>
        <shadow val="0"/>
        <u val="none"/>
        <vertAlign val="baseline"/>
        <sz val="12"/>
        <color theme="1"/>
        <name val="Arial"/>
        <family val="2"/>
        <scheme val="none"/>
      </font>
      <fill>
        <patternFill patternType="solid">
          <fgColor indexed="64"/>
          <bgColor theme="0"/>
        </patternFill>
      </fill>
      <alignment horizontal="general" vertical="center" textRotation="0" wrapText="0" indent="0" justifyLastLine="0" shrinkToFit="0" readingOrder="0"/>
    </dxf>
    <dxf>
      <font>
        <b/>
        <i val="0"/>
        <strike val="0"/>
        <condense val="0"/>
        <extend val="0"/>
        <outline val="0"/>
        <shadow val="0"/>
        <u val="none"/>
        <vertAlign val="baseline"/>
        <sz val="12"/>
        <color auto="1"/>
        <name val="Arial"/>
        <family val="2"/>
        <scheme val="none"/>
      </font>
      <numFmt numFmtId="30" formatCode="@"/>
      <fill>
        <patternFill patternType="none">
          <fgColor indexed="64"/>
          <bgColor auto="1"/>
        </patternFill>
      </fill>
      <alignment horizontal="center" vertical="center" textRotation="0" wrapText="0" indent="0" justifyLastLine="0" shrinkToFit="0" readingOrder="0"/>
    </dxf>
    <dxf>
      <font>
        <b/>
        <i val="0"/>
        <strike val="0"/>
        <condense val="0"/>
        <extend val="0"/>
        <outline val="0"/>
        <shadow val="0"/>
        <u val="none"/>
        <vertAlign val="baseline"/>
        <sz val="12"/>
        <color theme="1"/>
        <name val="Arial"/>
        <family val="2"/>
        <scheme val="none"/>
      </font>
      <fill>
        <patternFill patternType="none">
          <fgColor indexed="64"/>
          <bgColor auto="1"/>
        </patternFill>
      </fill>
      <alignment horizontal="general" vertical="center" textRotation="0" wrapText="0" indent="0" justifyLastLine="0" shrinkToFit="0" readingOrder="0"/>
    </dxf>
    <dxf>
      <font>
        <b/>
        <i val="0"/>
        <strike val="0"/>
        <condense val="0"/>
        <extend val="0"/>
        <outline val="0"/>
        <shadow val="0"/>
        <u val="none"/>
        <vertAlign val="baseline"/>
        <sz val="12"/>
        <color theme="1"/>
        <name val="Arial"/>
        <family val="2"/>
        <scheme val="none"/>
      </font>
      <fill>
        <patternFill patternType="none">
          <fgColor indexed="64"/>
          <bgColor auto="1"/>
        </patternFill>
      </fill>
      <alignment horizontal="general" vertical="center" textRotation="0" wrapText="0" indent="0" justifyLastLine="0" shrinkToFit="0" readingOrder="0"/>
    </dxf>
    <dxf>
      <font>
        <b/>
        <i val="0"/>
        <strike val="0"/>
        <condense val="0"/>
        <extend val="0"/>
        <outline val="0"/>
        <shadow val="0"/>
        <u val="none"/>
        <vertAlign val="baseline"/>
        <sz val="12"/>
        <color theme="1"/>
        <name val="Arial"/>
        <family val="2"/>
        <scheme val="none"/>
      </font>
      <fill>
        <patternFill patternType="solid">
          <fgColor indexed="64"/>
          <bgColor theme="0"/>
        </patternFill>
      </fill>
      <alignment horizontal="general" vertical="center" textRotation="0" wrapText="0" indent="0" justifyLastLine="0" shrinkToFit="0" readingOrder="0"/>
    </dxf>
    <dxf>
      <font>
        <b/>
        <i val="0"/>
        <strike val="0"/>
        <condense val="0"/>
        <extend val="0"/>
        <outline val="0"/>
        <shadow val="0"/>
        <u val="none"/>
        <vertAlign val="baseline"/>
        <sz val="12"/>
        <color auto="1"/>
        <name val="Arial"/>
        <family val="2"/>
        <scheme val="none"/>
      </font>
      <numFmt numFmtId="30" formatCode="@"/>
      <fill>
        <patternFill patternType="none">
          <fgColor indexed="64"/>
          <bgColor auto="1"/>
        </patternFill>
      </fill>
      <alignment horizontal="center" vertical="center" textRotation="0" wrapText="0" indent="0" justifyLastLine="0" shrinkToFit="0" readingOrder="0"/>
    </dxf>
    <dxf>
      <font>
        <b/>
        <i val="0"/>
        <strike val="0"/>
        <condense val="0"/>
        <extend val="0"/>
        <outline val="0"/>
        <shadow val="0"/>
        <u val="none"/>
        <vertAlign val="baseline"/>
        <sz val="12"/>
        <color theme="1"/>
        <name val="Arial"/>
        <family val="2"/>
        <scheme val="none"/>
      </font>
      <fill>
        <patternFill patternType="none">
          <fgColor indexed="64"/>
          <bgColor auto="1"/>
        </patternFill>
      </fill>
      <alignment horizontal="general" vertical="center" textRotation="0" wrapText="0" indent="0" justifyLastLine="0" shrinkToFit="0" readingOrder="0"/>
    </dxf>
    <dxf>
      <font>
        <b/>
        <i val="0"/>
        <strike val="0"/>
        <condense val="0"/>
        <extend val="0"/>
        <outline val="0"/>
        <shadow val="0"/>
        <u val="none"/>
        <vertAlign val="baseline"/>
        <sz val="12"/>
        <color theme="1"/>
        <name val="Arial"/>
        <family val="2"/>
        <scheme val="none"/>
      </font>
      <fill>
        <patternFill patternType="none">
          <fgColor indexed="64"/>
          <bgColor auto="1"/>
        </patternFill>
      </fill>
      <alignment horizontal="general" vertical="center" textRotation="0" wrapText="0" indent="0" justifyLastLine="0" shrinkToFit="0" readingOrder="0"/>
    </dxf>
    <dxf>
      <font>
        <b/>
        <i val="0"/>
        <strike val="0"/>
        <condense val="0"/>
        <extend val="0"/>
        <outline val="0"/>
        <shadow val="0"/>
        <u val="none"/>
        <vertAlign val="baseline"/>
        <sz val="12"/>
        <color theme="1"/>
        <name val="Arial"/>
        <family val="2"/>
        <scheme val="none"/>
      </font>
      <fill>
        <patternFill patternType="solid">
          <fgColor indexed="64"/>
          <bgColor theme="0"/>
        </patternFill>
      </fill>
      <alignment horizontal="general" vertical="center" textRotation="0" wrapText="0" indent="0" justifyLastLine="0" shrinkToFit="0" readingOrder="0"/>
    </dxf>
    <dxf>
      <font>
        <b/>
        <i val="0"/>
        <strike val="0"/>
        <condense val="0"/>
        <extend val="0"/>
        <outline val="0"/>
        <shadow val="0"/>
        <u val="none"/>
        <vertAlign val="baseline"/>
        <sz val="12"/>
        <color auto="1"/>
        <name val="Arial"/>
        <family val="2"/>
        <scheme val="none"/>
      </font>
      <numFmt numFmtId="30" formatCode="@"/>
      <fill>
        <patternFill patternType="none">
          <fgColor indexed="64"/>
          <bgColor auto="1"/>
        </patternFill>
      </fill>
      <alignment horizontal="center" vertical="center" textRotation="0" wrapText="0" indent="0" justifyLastLine="0" shrinkToFit="0" readingOrder="0"/>
    </dxf>
    <dxf>
      <font>
        <b/>
        <i val="0"/>
        <strike val="0"/>
        <condense val="0"/>
        <extend val="0"/>
        <outline val="0"/>
        <shadow val="0"/>
        <u val="none"/>
        <vertAlign val="baseline"/>
        <sz val="12"/>
        <color theme="1"/>
        <name val="Arial"/>
        <family val="2"/>
        <scheme val="none"/>
      </font>
      <fill>
        <patternFill patternType="none">
          <fgColor indexed="64"/>
          <bgColor auto="1"/>
        </patternFill>
      </fill>
      <alignment horizontal="general" vertical="center" textRotation="0" wrapText="0" indent="0" justifyLastLine="0" shrinkToFit="0" readingOrder="0"/>
    </dxf>
    <dxf>
      <font>
        <b/>
        <i val="0"/>
        <strike val="0"/>
        <condense val="0"/>
        <extend val="0"/>
        <outline val="0"/>
        <shadow val="0"/>
        <u val="none"/>
        <vertAlign val="baseline"/>
        <sz val="12"/>
        <color theme="1"/>
        <name val="Arial"/>
        <family val="2"/>
        <scheme val="none"/>
      </font>
      <fill>
        <patternFill patternType="none">
          <fgColor indexed="64"/>
          <bgColor auto="1"/>
        </patternFill>
      </fill>
      <alignment horizontal="general" vertical="center" textRotation="0" wrapText="0" indent="0" justifyLastLine="0" shrinkToFit="0" readingOrder="0"/>
    </dxf>
    <dxf>
      <font>
        <b/>
        <i val="0"/>
        <strike val="0"/>
        <condense val="0"/>
        <extend val="0"/>
        <outline val="0"/>
        <shadow val="0"/>
        <u val="none"/>
        <vertAlign val="baseline"/>
        <sz val="12"/>
        <color theme="1"/>
        <name val="Arial"/>
        <family val="2"/>
        <scheme val="none"/>
      </font>
      <fill>
        <patternFill patternType="solid">
          <fgColor indexed="64"/>
          <bgColor theme="0"/>
        </patternFill>
      </fill>
      <alignment horizontal="general" vertical="center" textRotation="0" wrapText="0" indent="0" justifyLastLine="0" shrinkToFit="0" readingOrder="0"/>
    </dxf>
    <dxf>
      <font>
        <b/>
        <i val="0"/>
        <strike val="0"/>
        <condense val="0"/>
        <extend val="0"/>
        <outline val="0"/>
        <shadow val="0"/>
        <u val="none"/>
        <vertAlign val="baseline"/>
        <sz val="12"/>
        <color auto="1"/>
        <name val="Arial"/>
        <family val="2"/>
        <scheme val="none"/>
      </font>
      <numFmt numFmtId="30" formatCode="@"/>
      <fill>
        <patternFill patternType="none">
          <fgColor indexed="64"/>
          <bgColor auto="1"/>
        </patternFill>
      </fill>
      <alignment horizontal="center" vertical="center" textRotation="0" wrapText="0" indent="0" justifyLastLine="0" shrinkToFit="0" readingOrder="0"/>
    </dxf>
    <dxf>
      <font>
        <b/>
        <i val="0"/>
        <strike val="0"/>
        <condense val="0"/>
        <extend val="0"/>
        <outline val="0"/>
        <shadow val="0"/>
        <u val="none"/>
        <vertAlign val="baseline"/>
        <sz val="12"/>
        <color theme="1"/>
        <name val="Arial"/>
        <family val="2"/>
        <scheme val="none"/>
      </font>
      <fill>
        <patternFill patternType="none">
          <fgColor indexed="64"/>
          <bgColor auto="1"/>
        </patternFill>
      </fill>
      <alignment horizontal="general" vertical="center" textRotation="0" wrapText="0" indent="0" justifyLastLine="0" shrinkToFit="0" readingOrder="0"/>
    </dxf>
    <dxf>
      <font>
        <b/>
        <i val="0"/>
        <strike val="0"/>
        <condense val="0"/>
        <extend val="0"/>
        <outline val="0"/>
        <shadow val="0"/>
        <u val="none"/>
        <vertAlign val="baseline"/>
        <sz val="12"/>
        <color theme="1"/>
        <name val="Arial"/>
        <family val="2"/>
        <scheme val="none"/>
      </font>
      <fill>
        <patternFill patternType="none">
          <fgColor indexed="64"/>
          <bgColor auto="1"/>
        </patternFill>
      </fill>
      <alignment horizontal="general" vertical="center"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3" formatCode="0%"/>
      <fill>
        <patternFill patternType="solid">
          <fgColor indexed="64"/>
          <bgColor theme="0"/>
        </patternFill>
      </fill>
      <alignment horizontal="center" vertical="center" textRotation="0" wrapText="0" indent="0" justifyLastLine="0" shrinkToFit="0" readingOrder="0"/>
      <border diagonalUp="0" diagonalDown="0">
        <left style="medium">
          <color indexed="64"/>
        </left>
        <right style="medium">
          <color indexed="64"/>
        </right>
        <top/>
        <bottom style="medium">
          <color indexed="64"/>
        </bottom>
        <vertical style="thin">
          <color indexed="64"/>
        </vertical>
        <horizontal/>
      </border>
    </dxf>
    <dxf>
      <font>
        <strike val="0"/>
        <outline val="0"/>
        <shadow val="0"/>
        <u val="none"/>
        <vertAlign val="baseline"/>
        <sz val="12"/>
        <name val="Arial"/>
        <family val="2"/>
        <scheme val="none"/>
      </font>
      <numFmt numFmtId="13" formatCode="0%"/>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top/>
        <bottom/>
      </border>
    </dxf>
    <dxf>
      <font>
        <b val="0"/>
        <i val="0"/>
        <strike val="0"/>
        <condense val="0"/>
        <extend val="0"/>
        <outline val="0"/>
        <shadow val="0"/>
        <u val="none"/>
        <vertAlign val="baseline"/>
        <sz val="11"/>
        <color auto="1"/>
        <name val="Calibri"/>
        <family val="2"/>
        <scheme val="minor"/>
      </font>
      <numFmt numFmtId="165" formatCode="0.0"/>
      <fill>
        <patternFill patternType="solid">
          <fgColor indexed="64"/>
          <bgColor theme="0"/>
        </patternFill>
      </fill>
      <alignment horizontal="center" vertical="center" textRotation="0" wrapText="0" indent="0" justifyLastLine="0" shrinkToFit="0" readingOrder="0"/>
      <border diagonalUp="0" diagonalDown="0">
        <left style="medium">
          <color indexed="64"/>
        </left>
        <right style="medium">
          <color indexed="64"/>
        </right>
        <top/>
        <bottom style="medium">
          <color auto="1"/>
        </bottom>
        <vertical style="thin">
          <color indexed="64"/>
        </vertical>
        <horizontal/>
      </border>
    </dxf>
    <dxf>
      <font>
        <i val="0"/>
        <strike val="0"/>
        <outline val="0"/>
        <shadow val="0"/>
        <u val="none"/>
        <vertAlign val="baseline"/>
        <sz val="12"/>
        <color auto="1"/>
        <name val="Arial"/>
        <family val="2"/>
        <scheme val="none"/>
      </font>
      <numFmt numFmtId="1" formatCode="0"/>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border>
    </dxf>
    <dxf>
      <font>
        <i val="0"/>
        <strike val="0"/>
        <outline val="0"/>
        <shadow val="0"/>
        <u val="none"/>
        <vertAlign val="baseline"/>
        <sz val="12"/>
        <color auto="1"/>
        <name val="Arial"/>
        <family val="2"/>
        <scheme val="none"/>
      </font>
      <numFmt numFmtId="13" formatCode="0%"/>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medium">
          <color indexed="64"/>
        </right>
        <top/>
        <bottom/>
      </border>
    </dxf>
    <dxf>
      <font>
        <i val="0"/>
        <strike val="0"/>
        <outline val="0"/>
        <shadow val="0"/>
        <u val="none"/>
        <vertAlign val="baseline"/>
        <sz val="12"/>
        <color auto="1"/>
        <name val="Arial"/>
        <family val="2"/>
        <scheme val="none"/>
      </font>
      <numFmt numFmtId="1" formatCode="0"/>
      <fill>
        <patternFill patternType="solid">
          <fgColor indexed="64"/>
          <bgColor theme="0"/>
        </patternFill>
      </fill>
      <alignment horizontal="center" vertical="center" textRotation="0" wrapText="0" indent="0" justifyLastLine="0" shrinkToFit="0" readingOrder="0"/>
      <border diagonalUp="0" diagonalDown="0" outline="0">
        <left style="medium">
          <color indexed="64"/>
        </left>
        <right style="thin">
          <color indexed="64"/>
        </right>
        <top/>
        <bottom/>
      </border>
    </dxf>
    <dxf>
      <font>
        <i val="0"/>
        <strike val="0"/>
        <outline val="0"/>
        <shadow val="0"/>
        <u val="none"/>
        <vertAlign val="baseline"/>
        <sz val="12"/>
        <color auto="1"/>
        <name val="Arial"/>
        <family val="2"/>
        <scheme val="none"/>
      </font>
      <numFmt numFmtId="13" formatCode="0%"/>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border>
    </dxf>
    <dxf>
      <font>
        <i val="0"/>
        <strike val="0"/>
        <outline val="0"/>
        <shadow val="0"/>
        <u val="none"/>
        <vertAlign val="baseline"/>
        <sz val="12"/>
        <color auto="1"/>
        <name val="Arial"/>
        <family val="2"/>
        <scheme val="none"/>
      </font>
      <numFmt numFmtId="1" formatCode="0"/>
      <fill>
        <patternFill patternType="solid">
          <fgColor indexed="64"/>
          <bgColor theme="0"/>
        </patternFill>
      </fill>
      <alignment horizontal="center" vertical="center" textRotation="0" wrapText="0" indent="0" justifyLastLine="0" shrinkToFit="0" readingOrder="0"/>
      <border diagonalUp="0" diagonalDown="0" outline="0">
        <left style="medium">
          <color indexed="64"/>
        </left>
        <right style="thin">
          <color indexed="64"/>
        </right>
      </border>
    </dxf>
    <dxf>
      <font>
        <b val="0"/>
        <i/>
        <strike val="0"/>
        <condense val="0"/>
        <extend val="0"/>
        <outline val="0"/>
        <shadow val="0"/>
        <u val="none"/>
        <vertAlign val="baseline"/>
        <sz val="11"/>
        <color rgb="FFFF0000"/>
        <name val="Calibri"/>
        <family val="2"/>
        <scheme val="minor"/>
      </font>
      <numFmt numFmtId="0" formatCode="General"/>
      <fill>
        <patternFill patternType="solid">
          <fgColor indexed="64"/>
          <bgColor theme="0"/>
        </patternFill>
      </fill>
      <border diagonalUp="0" diagonalDown="0">
        <left style="medium">
          <color indexed="64"/>
        </left>
        <right style="medium">
          <color indexed="64"/>
        </right>
        <top/>
        <bottom/>
        <horizontal/>
      </border>
    </dxf>
    <dxf>
      <font>
        <i/>
        <strike val="0"/>
        <outline val="0"/>
        <shadow val="0"/>
        <u val="none"/>
        <vertAlign val="baseline"/>
        <sz val="12"/>
        <color rgb="FFFF0000"/>
        <name val="Arial"/>
        <family val="2"/>
        <scheme val="none"/>
      </font>
      <numFmt numFmtId="0" formatCode="General"/>
      <fill>
        <patternFill patternType="solid">
          <fgColor indexed="64"/>
          <bgColor theme="0"/>
        </patternFill>
      </fill>
      <border outline="0">
        <right style="medium">
          <color indexed="64"/>
        </right>
      </border>
    </dxf>
    <dxf>
      <fill>
        <patternFill patternType="solid">
          <fgColor indexed="64"/>
          <bgColor theme="0"/>
        </patternFill>
      </fill>
      <alignment horizontal="center" vertical="center" textRotation="0" wrapText="0" indent="0" justifyLastLine="0" shrinkToFit="0" readingOrder="0"/>
      <border diagonalUp="0" diagonalDown="0">
        <left style="medium">
          <color indexed="64"/>
        </left>
        <right style="medium">
          <color indexed="64"/>
        </right>
        <top/>
        <bottom style="medium">
          <color indexed="64"/>
        </bottom>
        <horizontal/>
      </border>
    </dxf>
    <dxf>
      <font>
        <strike val="0"/>
        <outline val="0"/>
        <shadow val="0"/>
        <u val="none"/>
        <vertAlign val="baseline"/>
        <sz val="12"/>
        <name val="Arial"/>
        <family val="2"/>
        <scheme val="none"/>
      </font>
      <fill>
        <patternFill patternType="solid">
          <fgColor indexed="64"/>
          <bgColor theme="0"/>
        </patternFill>
      </fill>
      <alignment horizontal="center" vertical="center" textRotation="0" wrapText="0" indent="0" justifyLastLine="0" shrinkToFit="0" readingOrder="0"/>
      <border diagonalUp="0" diagonalDown="0" outline="0">
        <left/>
        <right/>
        <top style="thin">
          <color indexed="64"/>
        </top>
        <bottom style="thin">
          <color indexed="64"/>
        </bottom>
      </border>
    </dxf>
    <dxf>
      <fill>
        <patternFill patternType="solid">
          <fgColor indexed="64"/>
          <bgColor theme="0"/>
        </patternFill>
      </fill>
      <border diagonalUp="0" diagonalDown="0">
        <left style="medium">
          <color indexed="64"/>
        </left>
        <right style="medium">
          <color indexed="64"/>
        </right>
        <top/>
        <bottom/>
        <horizontal/>
      </border>
    </dxf>
    <dxf>
      <font>
        <strike val="0"/>
        <outline val="0"/>
        <shadow val="0"/>
        <u val="none"/>
        <vertAlign val="baseline"/>
        <sz val="12"/>
        <color theme="0"/>
        <name val="Arial"/>
        <family val="2"/>
        <scheme val="none"/>
      </font>
      <fill>
        <patternFill patternType="solid">
          <fgColor indexed="64"/>
          <bgColor theme="0"/>
        </patternFill>
      </fill>
    </dxf>
    <dxf>
      <numFmt numFmtId="165" formatCode="0.0"/>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medium">
          <color indexed="64"/>
        </right>
        <top style="thin">
          <color indexed="64"/>
        </top>
        <bottom style="medium">
          <color indexed="64"/>
        </bottom>
      </border>
    </dxf>
    <dxf>
      <font>
        <strike val="0"/>
        <outline val="0"/>
        <shadow val="0"/>
        <u val="none"/>
        <vertAlign val="baseline"/>
        <sz val="12"/>
        <name val="Arial"/>
        <family val="2"/>
        <scheme val="none"/>
      </font>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top style="thin">
          <color indexed="64"/>
        </top>
        <bottom style="thin">
          <color indexed="64"/>
        </bottom>
      </border>
    </dxf>
    <dxf>
      <numFmt numFmtId="165" formatCode="0.0"/>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medium">
          <color indexed="64"/>
        </bottom>
      </border>
    </dxf>
    <dxf>
      <font>
        <strike val="0"/>
        <outline val="0"/>
        <shadow val="0"/>
        <u val="none"/>
        <vertAlign val="baseline"/>
        <sz val="12"/>
        <name val="Arial"/>
        <family val="2"/>
        <scheme val="none"/>
      </font>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numFmt numFmtId="165" formatCode="0.0"/>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medium">
          <color indexed="64"/>
        </bottom>
      </border>
    </dxf>
    <dxf>
      <font>
        <strike val="0"/>
        <outline val="0"/>
        <shadow val="0"/>
        <u val="none"/>
        <vertAlign val="baseline"/>
        <sz val="12"/>
        <name val="Arial"/>
        <family val="2"/>
        <scheme val="none"/>
      </font>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numFmt numFmtId="165" formatCode="0.0"/>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medium">
          <color indexed="64"/>
        </bottom>
      </border>
    </dxf>
    <dxf>
      <font>
        <strike val="0"/>
        <outline val="0"/>
        <shadow val="0"/>
        <u val="none"/>
        <vertAlign val="baseline"/>
        <sz val="12"/>
        <name val="Arial"/>
        <family val="2"/>
        <scheme val="none"/>
      </font>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numFmt numFmtId="165" formatCode="0.0"/>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medium">
          <color indexed="64"/>
        </bottom>
      </border>
    </dxf>
    <dxf>
      <font>
        <strike val="0"/>
        <outline val="0"/>
        <shadow val="0"/>
        <u val="none"/>
        <vertAlign val="baseline"/>
        <sz val="12"/>
        <name val="Arial"/>
        <family val="2"/>
        <scheme val="none"/>
      </font>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numFmt numFmtId="165" formatCode="0.0"/>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medium">
          <color indexed="64"/>
        </bottom>
      </border>
    </dxf>
    <dxf>
      <font>
        <strike val="0"/>
        <outline val="0"/>
        <shadow val="0"/>
        <u val="none"/>
        <vertAlign val="baseline"/>
        <sz val="12"/>
        <name val="Arial"/>
        <family val="2"/>
        <scheme val="none"/>
      </font>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solid">
          <fgColor indexed="64"/>
          <bgColor theme="0"/>
        </patternFill>
      </fill>
      <alignment horizontal="left" vertical="center" textRotation="0" wrapText="1" indent="0" justifyLastLine="0" shrinkToFit="0" readingOrder="0"/>
      <border diagonalUp="0" diagonalDown="0" outline="0">
        <left style="medium">
          <color indexed="64"/>
        </left>
        <right style="thin">
          <color indexed="64"/>
        </right>
        <top style="thin">
          <color indexed="64"/>
        </top>
        <bottom style="medium">
          <color indexed="64"/>
        </bottom>
      </border>
    </dxf>
    <dxf>
      <font>
        <strike val="0"/>
        <outline val="0"/>
        <shadow val="0"/>
        <u val="none"/>
        <vertAlign val="baseline"/>
        <sz val="12"/>
        <name val="Arial"/>
        <family val="2"/>
        <scheme val="none"/>
      </font>
      <fill>
        <patternFill patternType="solid">
          <fgColor indexed="64"/>
          <bgColor theme="0"/>
        </patternFill>
      </fill>
      <alignment horizontal="left" vertical="center" textRotation="0" wrapText="1" indent="0" justifyLastLine="0" shrinkToFit="0" readingOrder="0"/>
      <border diagonalUp="0" diagonalDown="0" outline="0">
        <left/>
        <right style="thin">
          <color indexed="64"/>
        </right>
        <top style="thin">
          <color indexed="64"/>
        </top>
        <bottom style="thin">
          <color indexed="64"/>
        </bottom>
      </border>
    </dxf>
    <dxf>
      <border diagonalUp="0" diagonalDown="0">
        <left style="medium">
          <color indexed="64"/>
        </left>
        <right style="medium">
          <color indexed="64"/>
        </right>
        <top style="medium">
          <color indexed="64"/>
        </top>
        <bottom style="medium">
          <color indexed="64"/>
        </bottom>
      </border>
    </dxf>
    <dxf>
      <font>
        <strike val="0"/>
        <outline val="0"/>
        <shadow val="0"/>
        <u val="none"/>
        <vertAlign val="baseline"/>
        <sz val="12"/>
        <name val="Arial"/>
        <family val="2"/>
        <scheme val="none"/>
      </font>
    </dxf>
    <dxf>
      <font>
        <strike val="0"/>
        <outline val="0"/>
        <shadow val="0"/>
        <u val="none"/>
        <vertAlign val="baseline"/>
        <sz val="12"/>
        <name val="Arial"/>
        <family val="2"/>
        <scheme val="none"/>
      </font>
    </dxf>
    <dxf>
      <font>
        <strike val="0"/>
        <outline val="0"/>
        <shadow val="0"/>
        <vertAlign val="baseline"/>
        <sz val="12"/>
        <name val="Arial"/>
        <family val="2"/>
        <scheme val="none"/>
      </font>
      <alignment horizontal="left" vertical="center" textRotation="0" wrapText="1" indent="0" justifyLastLine="0" shrinkToFit="0" readingOrder="0"/>
      <border diagonalUp="0" diagonalDown="0" outline="0">
        <left style="thin">
          <color indexed="64"/>
        </left>
        <right/>
        <top/>
        <bottom/>
      </border>
    </dxf>
    <dxf>
      <font>
        <strike val="0"/>
        <outline val="0"/>
        <shadow val="0"/>
        <vertAlign val="baseline"/>
        <sz val="12"/>
        <name val="Arial"/>
        <family val="2"/>
        <scheme val="none"/>
      </font>
      <alignment horizontal="left" vertical="center" textRotation="0" wrapText="1" indent="0" justifyLastLine="0" shrinkToFit="0" readingOrder="0"/>
      <border diagonalUp="0" diagonalDown="0" outline="0">
        <left style="thin">
          <color indexed="64"/>
        </left>
        <right style="thin">
          <color indexed="64"/>
        </right>
        <top/>
        <bottom/>
      </border>
    </dxf>
    <dxf>
      <font>
        <strike val="0"/>
        <outline val="0"/>
        <shadow val="0"/>
        <vertAlign val="baseline"/>
        <sz val="12"/>
        <name val="Arial"/>
        <family val="2"/>
        <scheme val="none"/>
      </font>
      <alignment horizontal="left" vertical="center" textRotation="0" wrapText="1" indent="0" justifyLastLine="0" shrinkToFit="0" readingOrder="0"/>
      <border diagonalUp="0" diagonalDown="0" outline="0">
        <left style="thin">
          <color indexed="64"/>
        </left>
        <right style="thin">
          <color indexed="64"/>
        </right>
        <top/>
        <bottom/>
      </border>
    </dxf>
    <dxf>
      <font>
        <strike val="0"/>
        <outline val="0"/>
        <shadow val="0"/>
        <vertAlign val="baseline"/>
        <sz val="12"/>
        <name val="Arial"/>
        <family val="2"/>
        <scheme val="none"/>
      </font>
      <alignment horizontal="left" vertical="center" textRotation="0" wrapText="1" indent="0" justifyLastLine="0" shrinkToFit="0" readingOrder="0"/>
      <border diagonalUp="0" diagonalDown="0" outline="0">
        <left style="thin">
          <color indexed="64"/>
        </left>
        <right style="thin">
          <color indexed="64"/>
        </right>
        <top/>
        <bottom/>
      </border>
    </dxf>
    <dxf>
      <font>
        <strike val="0"/>
        <outline val="0"/>
        <shadow val="0"/>
        <vertAlign val="baseline"/>
        <sz val="12"/>
        <name val="Arial"/>
        <family val="2"/>
        <scheme val="none"/>
      </font>
      <fill>
        <patternFill patternType="none">
          <fgColor indexed="64"/>
          <bgColor indexed="65"/>
        </patternFill>
      </fill>
      <alignment horizontal="left" vertical="center" textRotation="0" wrapText="1" indent="0" justifyLastLine="0" shrinkToFit="0" readingOrder="0"/>
      <border diagonalUp="0" diagonalDown="0" outline="0">
        <left style="thin">
          <color indexed="64"/>
        </left>
        <right style="thin">
          <color indexed="64"/>
        </right>
        <top/>
        <bottom/>
      </border>
    </dxf>
    <dxf>
      <font>
        <strike val="0"/>
        <outline val="0"/>
        <shadow val="0"/>
        <vertAlign val="baseline"/>
        <sz val="12"/>
        <name val="Arial"/>
        <family val="2"/>
        <scheme val="none"/>
      </font>
      <alignment horizontal="left" vertical="center" textRotation="0" wrapText="1" indent="0" justifyLastLine="0" shrinkToFit="0" readingOrder="0"/>
      <border diagonalUp="0" diagonalDown="0" outline="0">
        <left style="thin">
          <color indexed="64"/>
        </left>
        <right style="thin">
          <color indexed="64"/>
        </right>
        <top/>
        <bottom/>
      </border>
    </dxf>
    <dxf>
      <font>
        <strike val="0"/>
        <outline val="0"/>
        <shadow val="0"/>
        <vertAlign val="baseline"/>
        <sz val="12"/>
        <name val="Arial"/>
        <family val="2"/>
        <scheme val="none"/>
      </font>
      <alignment horizontal="left" vertical="center" textRotation="0" wrapText="1" indent="0" justifyLastLine="0" shrinkToFit="0" readingOrder="0"/>
      <border diagonalUp="0" diagonalDown="0" outline="0">
        <left style="thin">
          <color indexed="64"/>
        </left>
        <right style="thin">
          <color indexed="64"/>
        </right>
        <top/>
        <bottom/>
      </border>
    </dxf>
    <dxf>
      <font>
        <strike val="0"/>
        <outline val="0"/>
        <shadow val="0"/>
        <vertAlign val="baseline"/>
        <sz val="12"/>
        <name val="Arial"/>
        <family val="2"/>
        <scheme val="none"/>
      </font>
      <alignment horizontal="left" vertical="center" textRotation="0" wrapText="1" indent="0" justifyLastLine="0" shrinkToFit="0" readingOrder="0"/>
      <border diagonalUp="0" diagonalDown="0" outline="0">
        <left style="thin">
          <color indexed="64"/>
        </left>
        <right style="thin">
          <color indexed="64"/>
        </right>
        <top/>
        <bottom/>
      </border>
    </dxf>
    <dxf>
      <font>
        <strike val="0"/>
        <outline val="0"/>
        <shadow val="0"/>
        <vertAlign val="baseline"/>
        <sz val="12"/>
        <name val="Arial"/>
        <family val="2"/>
        <scheme val="none"/>
      </font>
      <alignment horizontal="left" vertical="center" textRotation="0" wrapText="1" indent="0" justifyLastLine="0" shrinkToFit="0" readingOrder="0"/>
      <border diagonalUp="0" diagonalDown="0" outline="0">
        <left style="thin">
          <color indexed="64"/>
        </left>
        <right style="thin">
          <color indexed="64"/>
        </right>
        <top/>
        <bottom/>
      </border>
    </dxf>
    <dxf>
      <font>
        <strike val="0"/>
        <outline val="0"/>
        <shadow val="0"/>
        <vertAlign val="baseline"/>
        <sz val="12"/>
        <name val="Arial"/>
        <family val="2"/>
        <scheme val="none"/>
      </font>
      <alignment horizontal="left" vertical="center" textRotation="0" wrapText="1" indent="0" justifyLastLine="0" shrinkToFit="0" readingOrder="0"/>
      <border diagonalUp="0" diagonalDown="0" outline="0">
        <left style="thin">
          <color indexed="64"/>
        </left>
        <right style="thin">
          <color indexed="64"/>
        </right>
        <top/>
        <bottom/>
      </border>
    </dxf>
    <dxf>
      <font>
        <strike val="0"/>
        <outline val="0"/>
        <shadow val="0"/>
        <vertAlign val="baseline"/>
        <sz val="12"/>
        <name val="Arial"/>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bottom/>
      </border>
    </dxf>
    <dxf>
      <font>
        <strike val="0"/>
        <outline val="0"/>
        <shadow val="0"/>
        <vertAlign val="baseline"/>
        <sz val="12"/>
        <name val="Arial"/>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bottom/>
      </border>
    </dxf>
    <dxf>
      <font>
        <strike val="0"/>
        <outline val="0"/>
        <shadow val="0"/>
        <vertAlign val="baseline"/>
        <sz val="12"/>
        <name val="Arial"/>
        <family val="2"/>
        <scheme val="none"/>
      </font>
      <alignment horizontal="left" vertical="center" textRotation="0" wrapText="1" indent="0" justifyLastLine="0" shrinkToFit="0" readingOrder="0"/>
      <border diagonalUp="0" diagonalDown="0" outline="0">
        <left style="thin">
          <color indexed="64"/>
        </left>
        <right style="thin">
          <color indexed="64"/>
        </right>
        <top/>
        <bottom/>
      </border>
    </dxf>
    <dxf>
      <font>
        <strike val="0"/>
        <outline val="0"/>
        <shadow val="0"/>
        <vertAlign val="baseline"/>
        <sz val="12"/>
        <name val="Arial"/>
        <family val="2"/>
        <scheme val="none"/>
      </font>
      <alignment horizontal="left"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Arial"/>
        <family val="2"/>
        <scheme val="none"/>
      </font>
      <alignment horizontal="left" vertical="center" textRotation="0" wrapText="1" indent="0" justifyLastLine="0" shrinkToFit="0" readingOrder="0"/>
      <border diagonalUp="0" diagonalDown="0" outline="0">
        <left style="thin">
          <color indexed="64"/>
        </left>
        <right style="thin">
          <color indexed="64"/>
        </right>
        <top/>
        <bottom/>
      </border>
    </dxf>
    <dxf>
      <font>
        <strike val="0"/>
        <outline val="0"/>
        <shadow val="0"/>
        <vertAlign val="baseline"/>
        <sz val="12"/>
        <name val="Arial"/>
        <family val="2"/>
        <scheme val="none"/>
      </font>
    </dxf>
    <dxf>
      <font>
        <strike val="0"/>
        <outline val="0"/>
        <shadow val="0"/>
        <vertAlign val="baseline"/>
        <sz val="12"/>
        <name val="Arial"/>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bottom/>
      </border>
    </dxf>
    <dxf>
      <font>
        <strike val="0"/>
        <outline val="0"/>
        <shadow val="0"/>
        <vertAlign val="baseline"/>
        <sz val="12"/>
        <name val="Arial"/>
        <family val="2"/>
        <scheme val="none"/>
      </font>
    </dxf>
    <dxf>
      <font>
        <strike val="0"/>
        <outline val="0"/>
        <shadow val="0"/>
        <vertAlign val="baseline"/>
        <sz val="12"/>
        <name val="Arial"/>
        <family val="2"/>
        <scheme val="none"/>
      </font>
      <alignment horizontal="left" vertical="center" textRotation="0" wrapText="1" indent="0" justifyLastLine="0" shrinkToFit="0" readingOrder="0"/>
      <border diagonalUp="0" diagonalDown="0" outline="0">
        <left style="thin">
          <color indexed="64"/>
        </left>
        <right style="thin">
          <color indexed="64"/>
        </right>
        <top/>
        <bottom/>
      </border>
    </dxf>
    <dxf>
      <font>
        <strike val="0"/>
        <outline val="0"/>
        <shadow val="0"/>
        <vertAlign val="baseline"/>
        <sz val="12"/>
        <name val="Arial"/>
        <family val="2"/>
        <scheme val="none"/>
      </font>
      <alignment horizontal="left" vertical="center" textRotation="0" wrapText="1" indent="0" justifyLastLine="0" shrinkToFit="0" readingOrder="0"/>
      <border diagonalUp="0" diagonalDown="0" outline="0">
        <left style="thin">
          <color indexed="64"/>
        </left>
        <right style="thin">
          <color indexed="64"/>
        </right>
        <top/>
        <bottom/>
      </border>
    </dxf>
    <dxf>
      <font>
        <strike val="0"/>
        <outline val="0"/>
        <shadow val="0"/>
        <vertAlign val="baseline"/>
        <sz val="12"/>
        <name val="Arial"/>
        <family val="2"/>
        <scheme val="none"/>
      </font>
      <alignment horizontal="left" vertical="center" textRotation="0" wrapText="1" indent="0" justifyLastLine="0" shrinkToFit="0" readingOrder="0"/>
      <border diagonalUp="0" diagonalDown="0" outline="0">
        <left style="thin">
          <color indexed="64"/>
        </left>
        <right style="thin">
          <color indexed="64"/>
        </right>
        <top/>
        <bottom/>
      </border>
    </dxf>
    <dxf>
      <font>
        <strike val="0"/>
        <outline val="0"/>
        <shadow val="0"/>
        <vertAlign val="baseline"/>
        <sz val="12"/>
        <name val="Arial"/>
        <family val="2"/>
        <scheme val="none"/>
      </font>
      <alignment horizontal="left" vertical="center" textRotation="0" wrapText="1" indent="0" justifyLastLine="0" shrinkToFit="0" readingOrder="0"/>
      <border diagonalUp="0" diagonalDown="0" outline="0">
        <left style="thin">
          <color indexed="64"/>
        </left>
        <right style="thin">
          <color indexed="64"/>
        </right>
        <top/>
        <bottom/>
      </border>
    </dxf>
    <dxf>
      <font>
        <strike val="0"/>
        <outline val="0"/>
        <shadow val="0"/>
        <vertAlign val="baseline"/>
        <sz val="12"/>
        <name val="Arial"/>
        <family val="2"/>
        <scheme val="none"/>
      </font>
      <alignment horizontal="left" vertical="center" textRotation="0" wrapText="1" indent="0" justifyLastLine="0" shrinkToFit="0" readingOrder="0"/>
      <border diagonalUp="0" diagonalDown="0" outline="0">
        <left style="thin">
          <color indexed="64"/>
        </left>
        <right style="thin">
          <color indexed="64"/>
        </right>
        <top/>
        <bottom/>
      </border>
    </dxf>
    <dxf>
      <font>
        <strike val="0"/>
        <outline val="0"/>
        <shadow val="0"/>
        <vertAlign val="baseline"/>
        <sz val="12"/>
        <name val="Arial"/>
        <family val="2"/>
        <scheme val="none"/>
      </font>
      <alignment horizontal="left" vertical="center" textRotation="0" wrapText="1" indent="0" justifyLastLine="0" shrinkToFit="0" readingOrder="0"/>
      <border diagonalUp="0" diagonalDown="0" outline="0">
        <left style="thin">
          <color indexed="64"/>
        </left>
        <right style="thin">
          <color indexed="64"/>
        </right>
        <top/>
        <bottom/>
      </border>
    </dxf>
    <dxf>
      <font>
        <strike val="0"/>
        <outline val="0"/>
        <shadow val="0"/>
        <vertAlign val="baseline"/>
        <sz val="12"/>
        <name val="Arial"/>
        <family val="2"/>
        <scheme val="none"/>
      </font>
      <alignment horizontal="left" vertical="center" textRotation="0" wrapText="1" indent="0" justifyLastLine="0" shrinkToFit="0" readingOrder="0"/>
      <border diagonalUp="0" diagonalDown="0" outline="0">
        <left style="thin">
          <color indexed="64"/>
        </left>
        <right style="thin">
          <color indexed="64"/>
        </right>
        <top/>
        <bottom/>
      </border>
    </dxf>
    <dxf>
      <font>
        <strike val="0"/>
        <outline val="0"/>
        <shadow val="0"/>
        <vertAlign val="baseline"/>
        <sz val="12"/>
        <name val="Arial"/>
        <family val="2"/>
        <scheme val="none"/>
      </font>
      <alignment horizontal="left" vertical="center" textRotation="0" wrapText="1" indent="0" justifyLastLine="0" shrinkToFit="0" readingOrder="0"/>
      <border diagonalUp="0" diagonalDown="0" outline="0">
        <left style="thin">
          <color indexed="64"/>
        </left>
        <right style="thin">
          <color indexed="64"/>
        </right>
        <top/>
        <bottom/>
      </border>
    </dxf>
    <dxf>
      <font>
        <strike val="0"/>
        <outline val="0"/>
        <shadow val="0"/>
        <vertAlign val="baseline"/>
        <sz val="12"/>
        <name val="Arial"/>
        <family val="2"/>
        <scheme val="none"/>
      </font>
      <alignment horizontal="left" vertical="center" textRotation="0" wrapText="1" indent="0" justifyLastLine="0" shrinkToFit="0" readingOrder="0"/>
      <border diagonalUp="0" diagonalDown="0" outline="0">
        <left style="thin">
          <color indexed="64"/>
        </left>
        <right style="thin">
          <color indexed="64"/>
        </right>
        <top/>
        <bottom/>
      </border>
    </dxf>
    <dxf>
      <font>
        <strike val="0"/>
        <outline val="0"/>
        <shadow val="0"/>
        <vertAlign val="baseline"/>
        <sz val="12"/>
        <name val="Arial"/>
        <family val="2"/>
        <scheme val="none"/>
      </font>
      <alignment horizontal="left" vertical="center" textRotation="0" wrapText="1" indent="0" justifyLastLine="0" shrinkToFit="0" readingOrder="0"/>
      <border diagonalUp="0" diagonalDown="0" outline="0">
        <left/>
        <right style="thin">
          <color indexed="64"/>
        </right>
        <top/>
        <bottom/>
      </border>
    </dxf>
    <dxf>
      <border diagonalUp="0" diagonalDown="0">
        <left style="medium">
          <color indexed="64"/>
        </left>
        <right style="medium">
          <color indexed="64"/>
        </right>
        <top style="medium">
          <color indexed="64"/>
        </top>
        <bottom style="medium">
          <color indexed="64"/>
        </bottom>
      </border>
    </dxf>
    <dxf>
      <font>
        <strike val="0"/>
        <outline val="0"/>
        <shadow val="0"/>
        <vertAlign val="baseline"/>
        <sz val="12"/>
        <name val="Arial"/>
        <family val="2"/>
        <scheme val="none"/>
      </font>
      <alignment horizontal="left" vertical="center" textRotation="0" wrapText="1" indent="0" justifyLastLine="0" shrinkToFit="0" readingOrder="0"/>
    </dxf>
    <dxf>
      <font>
        <b/>
        <strike val="0"/>
        <outline val="0"/>
        <shadow val="0"/>
        <u val="none"/>
        <vertAlign val="baseline"/>
        <sz val="12"/>
        <color theme="0"/>
        <name val="Arial"/>
        <family val="2"/>
        <scheme val="none"/>
      </font>
      <fill>
        <patternFill patternType="solid">
          <fgColor indexed="64"/>
          <bgColor theme="4"/>
        </patternFill>
      </fill>
      <alignment horizontal="left"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17/10/relationships/person" Target="persons/person.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 Id="rId4"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2</xdr:row>
      <xdr:rowOff>0</xdr:rowOff>
    </xdr:from>
    <xdr:to>
      <xdr:col>3</xdr:col>
      <xdr:colOff>0</xdr:colOff>
      <xdr:row>8</xdr:row>
      <xdr:rowOff>93345</xdr:rowOff>
    </xdr:to>
    <xdr:pic>
      <xdr:nvPicPr>
        <xdr:cNvPr id="2" name="Picture 1" descr="Natural England logo">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9600" y="723900"/>
          <a:ext cx="1219200" cy="1183005"/>
        </a:xfrm>
        <a:prstGeom prst="rect">
          <a:avLst/>
        </a:prstGeom>
      </xdr:spPr>
    </xdr:pic>
    <xdr:clientData/>
  </xdr:twoCellAnchor>
  <xdr:twoCellAnchor editAs="oneCell">
    <xdr:from>
      <xdr:col>3</xdr:col>
      <xdr:colOff>440054</xdr:colOff>
      <xdr:row>2</xdr:row>
      <xdr:rowOff>100965</xdr:rowOff>
    </xdr:from>
    <xdr:to>
      <xdr:col>7</xdr:col>
      <xdr:colOff>210184</xdr:colOff>
      <xdr:row>8</xdr:row>
      <xdr:rowOff>19050</xdr:rowOff>
    </xdr:to>
    <xdr:pic>
      <xdr:nvPicPr>
        <xdr:cNvPr id="3" name="Picture 2" descr="APEM logo">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268854" y="824865"/>
          <a:ext cx="2199005" cy="1011555"/>
        </a:xfrm>
        <a:prstGeom prst="rect">
          <a:avLst/>
        </a:prstGeom>
      </xdr:spPr>
    </xdr:pic>
    <xdr:clientData/>
  </xdr:twoCellAnchor>
  <xdr:twoCellAnchor editAs="oneCell">
    <xdr:from>
      <xdr:col>7</xdr:col>
      <xdr:colOff>548640</xdr:colOff>
      <xdr:row>3</xdr:row>
      <xdr:rowOff>53340</xdr:rowOff>
    </xdr:from>
    <xdr:to>
      <xdr:col>10</xdr:col>
      <xdr:colOff>510540</xdr:colOff>
      <xdr:row>6</xdr:row>
      <xdr:rowOff>15240</xdr:rowOff>
    </xdr:to>
    <xdr:pic>
      <xdr:nvPicPr>
        <xdr:cNvPr id="4" name="Picture 3" descr="PML Applications Ltd logo">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815840" y="601980"/>
          <a:ext cx="1790700" cy="510540"/>
        </a:xfrm>
        <a:prstGeom prst="rect">
          <a:avLst/>
        </a:prstGeom>
        <a:noFill/>
        <a:ln>
          <a:solidFill>
            <a:schemeClr val="bg2"/>
          </a:solidFill>
        </a:ln>
      </xdr:spPr>
    </xdr:pic>
    <xdr:clientData/>
  </xdr:twoCellAnchor>
  <xdr:twoCellAnchor editAs="oneCell">
    <xdr:from>
      <xdr:col>11</xdr:col>
      <xdr:colOff>403860</xdr:colOff>
      <xdr:row>3</xdr:row>
      <xdr:rowOff>68580</xdr:rowOff>
    </xdr:from>
    <xdr:to>
      <xdr:col>13</xdr:col>
      <xdr:colOff>106680</xdr:colOff>
      <xdr:row>8</xdr:row>
      <xdr:rowOff>91440</xdr:rowOff>
    </xdr:to>
    <xdr:pic>
      <xdr:nvPicPr>
        <xdr:cNvPr id="5" name="Picture 4" descr="The Marine Biological Association logo">
          <a:extLst>
            <a:ext uri="{FF2B5EF4-FFF2-40B4-BE49-F238E27FC236}">
              <a16:creationId xmlns:a16="http://schemas.microsoft.com/office/drawing/2014/main" id="{00000000-0008-0000-0000-000005000000}"/>
            </a:ext>
          </a:extLst>
        </xdr:cNvPr>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7109460" y="617220"/>
          <a:ext cx="922020" cy="937260"/>
        </a:xfrm>
        <a:prstGeom prst="rect">
          <a:avLst/>
        </a:prstGeom>
        <a:noFill/>
        <a:ln>
          <a:solidFill>
            <a:schemeClr val="tx1"/>
          </a:solidFill>
        </a:ln>
      </xdr:spPr>
    </xdr:pic>
    <xdr:clientData/>
  </xdr:twoCellAnchor>
</xdr:wsDr>
</file>

<file path=xl/persons/person.xml><?xml version="1.0" encoding="utf-8"?>
<personList xmlns="http://schemas.microsoft.com/office/spreadsheetml/2018/threadedcomments" xmlns:x="http://schemas.openxmlformats.org/spreadsheetml/2006/main">
  <person displayName="London-Lawday, Amber" id="{5F5F42B8-A8BA-48E7-8D19-9A027594F3B6}" userId="S::Amber.London@naturalengland.org.uk::ab890456-39cf-413b-90ed-bd773d3678a5" providerId="AD"/>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B51ABD67-59B0-4E6E-A3B1-20C83905526E}" name="Table10" displayName="Table10" ref="A2:AB33" totalsRowShown="0" headerRowDxfId="175" dataDxfId="174" tableBorderDxfId="173">
  <autoFilter ref="A2:AB33" xr:uid="{B51ABD67-59B0-4E6E-A3B1-20C83905526E}"/>
  <sortState xmlns:xlrd2="http://schemas.microsoft.com/office/spreadsheetml/2017/richdata2" ref="A3:AB33">
    <sortCondition ref="A2:A33"/>
  </sortState>
  <tableColumns count="28">
    <tableColumn id="1" xr3:uid="{C062097B-D8A1-4713-B299-CC804D930764}" name="Biosecurity Plan name" dataDxfId="172"/>
    <tableColumn id="2" xr3:uid="{BDEAA921-D2C2-40FB-A437-16655213F16E}" name="X" dataDxfId="171"/>
    <tableColumn id="3" xr3:uid="{191ADAEC-929E-4E5B-A383-E5C17A92F09B}" name="Y" dataDxfId="170"/>
    <tableColumn id="4" xr3:uid="{7AF51C0C-0962-48FC-8DA2-1A2BB7B280F4}" name="Lat" dataDxfId="169"/>
    <tableColumn id="5" xr3:uid="{06A53D58-C2FE-4090-AD98-48FA672C536B}" name="Long" dataDxfId="168"/>
    <tableColumn id="6" xr3:uid="{D240B94B-D4E0-4A9F-94A2-EE5CE4DBDCA9}" name="Grid Ref" dataDxfId="167"/>
    <tableColumn id="7" xr3:uid="{2EC996BE-367E-488A-82F0-471AB0E6E6E0}" name="Location" dataDxfId="166"/>
    <tableColumn id="8" xr3:uid="{384C20CE-2477-45AB-B1E0-94D193C69E6C}" name="Geographic coverage" dataDxfId="165"/>
    <tableColumn id="9" xr3:uid="{10F6E114-6876-49A8-9C89-3D833FFED462}" name="Plan period" dataDxfId="164"/>
    <tableColumn id="10" xr3:uid="{A48606BA-0CA5-4D24-8294-141A8840E591}" name="Status" dataDxfId="163"/>
    <tableColumn id="18" xr3:uid="{F82F0E92-6229-4387-B161-DA4603BE580D}" name="Review date" dataDxfId="162"/>
    <tableColumn id="21" xr3:uid="{6C0ACF81-2255-4603-9DFC-8BFF6E6F8B5F}" name="Hotspot (if applicable)" dataDxfId="161"/>
    <tableColumn id="28" xr3:uid="{81619BB3-2579-447A-A100-06D75CA35B8E}" name="Responsible organisation" dataDxfId="160"/>
    <tableColumn id="11" xr3:uid="{2D3CB29C-E3A3-42D0-9CF1-DB31CBBC1DDB}" name="Responsible person (contact)" dataDxfId="159"/>
    <tableColumn id="12" xr3:uid="{F2D2AE4D-90AC-4B5D-90BD-3997772E7558}" name="Pathways" dataDxfId="158"/>
    <tableColumn id="13" xr3:uid="{773077A3-C3BF-46AA-B69C-A62AF15ED294}" name="Review score - Overall" dataDxfId="157"/>
    <tableColumn id="19" xr3:uid="{B95CA0E9-DCD2-4A3B-B6C9-FE8B5C0FEB23}" name="Review score - Potential to be effective" dataDxfId="156"/>
    <tableColumn id="20" xr3:uid="{3E32AAB1-B1E7-408A-98E2-0BDB8BD431B8}" name="Review score - Effectiveness" dataDxfId="155"/>
    <tableColumn id="14" xr3:uid="{16230973-97BE-4469-A831-45477ABDFA89}" name="Interviewed?" dataDxfId="154"/>
    <tableColumn id="15" xr3:uid="{9CD39AA4-3019-429D-B6FA-8EEB5C63595F}" name="Condition assessment?" dataDxfId="153"/>
    <tableColumn id="16" xr3:uid="{3F913E34-AE32-41D9-AF15-BCC839E73589}" name="Notes" dataDxfId="152"/>
    <tableColumn id="17" xr3:uid="{35C0D6B8-83A2-4A45-B631-C4E8AE5BBB48}" name="Web link (if available)" dataDxfId="151"/>
    <tableColumn id="23" xr3:uid="{99F1FD07-9B61-4AEA-B3A1-1CF5F732350C}" name="Ospar MPA" dataDxfId="150"/>
    <tableColumn id="26" xr3:uid="{D930745C-5ABC-4E01-8246-C9BF54A03D0A}" name="MCZ" dataDxfId="149"/>
    <tableColumn id="24" xr3:uid="{E35C49DE-A8B9-4EC2-8FE2-7A5D10F9AD9B}" name="SAC" dataDxfId="148"/>
    <tableColumn id="25" xr3:uid="{7D30808A-B639-4B25-870E-C7EAED86C9A8}" name="SPA" dataDxfId="147"/>
    <tableColumn id="27" xr3:uid="{8347372B-8EE3-40CF-B3F6-D2EC86270B2E}" name="SSSI" dataDxfId="146"/>
    <tableColumn id="22" xr3:uid="{2585EEEF-6FA4-474D-A4B5-B098797CAD8A}" name="Copy of BSP" dataDxfId="145"/>
  </tableColumns>
  <tableStyleInfo name="TableStyleMedium2" showFirstColumn="0" showLastColumn="0" showRowStripes="0"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3C1450EC-8D13-4FDF-86C2-17F9A10D505D}" name="Table15615" displayName="Table15615" ref="B116:C119" totalsRowShown="0" headerRowDxfId="85" dataDxfId="84">
  <tableColumns count="2">
    <tableColumn id="1" xr3:uid="{36BDCA7D-EF1D-460A-81EA-8C80BB5FD032}" name="Score" dataDxfId="83"/>
    <tableColumn id="2" xr3:uid="{D2118168-C395-489A-8B51-8DF99795D010}" name="RAG scale" dataDxfId="82"/>
  </tableColumns>
  <tableStyleInfo name="TableStyleMedium2"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D1645FFF-4AFE-45E7-86BB-6DC772F34E4C}" name="Table15616" displayName="Table15616" ref="B122:C125" totalsRowShown="0" headerRowDxfId="81" dataDxfId="80">
  <tableColumns count="2">
    <tableColumn id="1" xr3:uid="{28091843-B40E-4B9A-A742-C428D8099D1E}" name="Score" dataDxfId="79"/>
    <tableColumn id="2" xr3:uid="{72AE63F8-EE42-402E-B7D7-D3A50E6BEEBC}" name="RAG scale" dataDxfId="78"/>
  </tableColumns>
  <tableStyleInfo name="TableStyleMedium2"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F58A33C9-2B90-4642-A2FA-AAC64FBAD450}" name="Table108" displayName="Table108" ref="B2:E33" totalsRowShown="0" headerRowDxfId="77" dataDxfId="76" tableBorderDxfId="75">
  <autoFilter ref="B2:E33" xr:uid="{FED211E8-030F-4F32-A870-A158393BA39C}"/>
  <sortState xmlns:xlrd2="http://schemas.microsoft.com/office/spreadsheetml/2017/richdata2" ref="B3:E33">
    <sortCondition ref="B3:B33"/>
  </sortState>
  <tableColumns count="4">
    <tableColumn id="1" xr3:uid="{8917B882-6D2C-41F0-A836-24E716B01ED9}" name="Name of Plan" dataDxfId="74"/>
    <tableColumn id="2" xr3:uid="{72E623C2-98B7-4B16-8B7B-71D9B760D3B6}" name="Areas that are lacking" dataDxfId="73"/>
    <tableColumn id="3" xr3:uid="{C2B70FC5-086F-4140-A2B3-5E38D3A5FE8E}" name="Potential &quot;quick wins&quot;" dataDxfId="72"/>
    <tableColumn id="4" xr3:uid="{57DE8596-2650-4F63-880B-A22450EB5355}" name="Status" dataDxfId="71"/>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8B12D6DF-E413-4EFA-A43F-F15CAECF1342}" name="Table9" displayName="Table9" ref="B2:Q28" totalsRowShown="0" headerRowDxfId="144" dataDxfId="143" tableBorderDxfId="142">
  <autoFilter ref="B2:Q28" xr:uid="{B43CBBE6-681F-4A6D-A968-6FF3C103F7AD}"/>
  <sortState xmlns:xlrd2="http://schemas.microsoft.com/office/spreadsheetml/2017/richdata2" ref="B3:Q28">
    <sortCondition descending="1" ref="O2:O28"/>
  </sortState>
  <tableColumns count="16">
    <tableColumn id="1" xr3:uid="{3B49FB20-6F57-4DD5-BE45-BA72188F3A49}" name="Name of Plan" dataDxfId="141" totalsRowDxfId="140">
      <calculatedColumnFormula>'Review of BSPs'!B4</calculatedColumnFormula>
    </tableColumn>
    <tableColumn id="2" xr3:uid="{236AD336-D8D9-46D0-AD64-97725D48F500}" name="OVERALL BACKGROUND INFORMATION SCORE (MAX = 18)" dataDxfId="139" totalsRowDxfId="138">
      <calculatedColumnFormula>'Review of BSPs'!I4</calculatedColumnFormula>
    </tableColumn>
    <tableColumn id="3" xr3:uid="{E80143AB-ED04-42B9-BB6E-2A532A272199}" name="OVERALL IDENTIFICATION OF RISKS SCORE (MAX = 3)" dataDxfId="137" totalsRowDxfId="136">
      <calculatedColumnFormula>'Review of BSPs'!K4</calculatedColumnFormula>
    </tableColumn>
    <tableColumn id="4" xr3:uid="{B036E15E-72E6-4C8B-8173-F70C5875E400}" name="OVERALL BIOSECURITY ACTIONS SCORE (MAX = 12)" dataDxfId="135" totalsRowDxfId="134">
      <calculatedColumnFormula>'Review of BSPs'!P4</calculatedColumnFormula>
    </tableColumn>
    <tableColumn id="5" xr3:uid="{1B2BAE0B-8281-47DC-A97E-40BE614E5E31}" name="OVERALL SUPPORTING WORK SCORE (MAX = 6)" dataDxfId="133" totalsRowDxfId="132">
      <calculatedColumnFormula>'Review of BSPs'!S4</calculatedColumnFormula>
    </tableColumn>
    <tableColumn id="6" xr3:uid="{165C1932-2DEC-4ACE-BC04-8CE093F9A1FA}" name="OVERALL ADDITIONAL INFO SCORE (MAX = 6)" dataDxfId="131" totalsRowDxfId="130">
      <calculatedColumnFormula>'Review of BSPs'!V4</calculatedColumnFormula>
    </tableColumn>
    <tableColumn id="7" xr3:uid="{D7DA06E8-F16E-4480-83E7-2A2FD3F9FE55}" name="OVERALL REVIEW SCORE (MAX = 3)" dataDxfId="129" totalsRowDxfId="128">
      <calculatedColumnFormula>'Review of BSPs'!X4</calculatedColumnFormula>
    </tableColumn>
    <tableColumn id="8" xr3:uid="{EBDDF538-EDC3-49FD-A719-936CE728B8B8}" name="Column1" dataDxfId="127" totalsRowDxfId="126"/>
    <tableColumn id="9" xr3:uid="{0754B762-725A-422B-827E-DB02AC349A10}" name="OVERALL IMPLEMENTATION SCORE (MAX = 10)" dataDxfId="125" totalsRowDxfId="124">
      <calculatedColumnFormula>'Review of BSPs'!AA4</calculatedColumnFormula>
    </tableColumn>
    <tableColumn id="10" xr3:uid="{171A0F88-4ECF-45E4-A991-E3486D2239AA}" name="Column2" dataDxfId="123" totalsRowDxfId="122"/>
    <tableColumn id="12" xr3:uid="{D99BA1E5-4C89-475C-B720-9F4DD846B70C}" name="OVERALL PLAN SCORE (OUT OF 46)" dataDxfId="121">
      <calculatedColumnFormula>ROUND(IF(J3="N/A",(Table9[[#This Row],[OVERALL BACKGROUND INFORMATION SCORE (MAX = 18)]]/3+Table9[[#This Row],[OVERALL IDENTIFICATION OF RISKS SCORE (MAX = 3)]]*2+Table9[[#This Row],[OVERALL BIOSECURITY ACTIONS SCORE (MAX = 12)]]/2+Table9[[#This Row],[OVERALL SUPPORTING WORK SCORE (MAX = 6)]]+Table9[[#This Row],[OVERALL ADDITIONAL INFO SCORE (MAX = 6)]]+Table9[[#This Row],[OVERALL REVIEW SCORE (MAX = 3)]]*2),(Table9[[#This Row],[OVERALL BACKGROUND INFORMATION SCORE (MAX = 18)]]/3+Table9[[#This Row],[OVERALL IDENTIFICATION OF RISKS SCORE (MAX = 3)]]*2+Table9[[#This Row],[OVERALL BIOSECURITY ACTIONS SCORE (MAX = 12)]]/2+Table9[[#This Row],[OVERALL SUPPORTING WORK SCORE (MAX = 6)]]+Table9[[#This Row],[OVERALL ADDITIONAL INFO SCORE (MAX = 6)]]+Table9[[#This Row],[OVERALL REVIEW SCORE (MAX = 3)]]*2)+Table9[[#This Row],[OVERALL IMPLEMENTATION SCORE (MAX = 10)]]),0)</calculatedColumnFormula>
    </tableColumn>
    <tableColumn id="19" xr3:uid="{AF803645-DD82-4DE2-8645-772EAFB9B4EC}" name="Overall %" dataDxfId="120">
      <calculatedColumnFormula>Table9[[#This Row],[OVERALL PLAN SCORE (OUT OF 46)]]/46</calculatedColumnFormula>
    </tableColumn>
    <tableColumn id="13" xr3:uid="{431E9BBC-0008-4064-ABF4-9F4C8090DB0A}" name="POTENTIAL FOR PLAN TO BE EFFECTIVE (OUT OF 36)" dataDxfId="119">
      <calculatedColumnFormula>ROUND((Table9[[#This Row],[OVERALL BACKGROUND INFORMATION SCORE (MAX = 18)]]/3+Table9[[#This Row],[OVERALL IDENTIFICATION OF RISKS SCORE (MAX = 3)]]*2+Table9[[#This Row],[OVERALL BIOSECURITY ACTIONS SCORE (MAX = 12)]]/2+Table9[[#This Row],[OVERALL SUPPORTING WORK SCORE (MAX = 6)]]+Table9[[#This Row],[OVERALL ADDITIONAL INFO SCORE (MAX = 6)]]+Table9[[#This Row],[OVERALL REVIEW SCORE (MAX = 3)]]*2),0)</calculatedColumnFormula>
    </tableColumn>
    <tableColumn id="20" xr3:uid="{67FA487E-2D15-45F5-9BF5-6DC73E4EC424}" name="Potential to be effective%" dataDxfId="118">
      <calculatedColumnFormula>Table9[[#This Row],[POTENTIAL FOR PLAN TO BE EFFECTIVE (OUT OF 36)]]/36</calculatedColumnFormula>
    </tableColumn>
    <tableColumn id="14" xr3:uid="{D5E36124-56FC-4C25-A905-6E117F385D90}" name="EFFECTIVENESS OF PLAN (OUT OF 10)" dataDxfId="117" totalsRowDxfId="116">
      <calculatedColumnFormula>J3</calculatedColumnFormula>
    </tableColumn>
    <tableColumn id="21" xr3:uid="{F426193A-BB0E-48B4-B2D0-FCC5FCB79A50}" name="Effectiveness %" dataDxfId="115" totalsRowDxfId="114">
      <calculatedColumnFormula>IF(P3="N/A","N/A",Table9[[#This Row],[EFFECTIVENESS OF PLAN (OUT OF 10)]]/10)</calculatedColumnFormula>
    </tableColumn>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2561FAED-E947-4C23-8486-3D0B094F4827}" name="Table13" displayName="Table13" ref="B76:C79" totalsRowShown="0" headerRowDxfId="113" dataDxfId="112">
  <tableColumns count="2">
    <tableColumn id="1" xr3:uid="{42B35DF2-C776-4947-85F8-3A2D777D20E7}" name="Score" dataDxfId="111"/>
    <tableColumn id="2" xr3:uid="{16EB5493-0739-46EE-B80B-8951B23E747E}" name="RAG scale" dataDxfId="110"/>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E5DF5A1-2790-4739-AD1D-081694B9EFF9}" name="Table14" displayName="Table14" ref="B83:C86" totalsRowShown="0" headerRowDxfId="109" dataDxfId="108">
  <tableColumns count="2">
    <tableColumn id="1" xr3:uid="{8B88D40E-714C-461E-9300-47AF3E0929A9}" name="Score" dataDxfId="107"/>
    <tableColumn id="2" xr3:uid="{EF8DC0D3-CF7D-4040-B4AB-F70645256C48}" name="RAG scale" dataDxfId="106"/>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B439F7F9-FEAE-4052-88AB-94665DA76519}" name="Table15" displayName="Table15" ref="B103:C106" totalsRowShown="0" headerRowDxfId="105" dataDxfId="104">
  <tableColumns count="2">
    <tableColumn id="1" xr3:uid="{17DF384A-E69A-4EDB-B95D-1E92F079392A}" name="Score" dataDxfId="103"/>
    <tableColumn id="2" xr3:uid="{2DDF4C48-9FAC-4918-9288-C9A7825D0361}" name="RAG scale" dataDxfId="102"/>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3FFE26C6-D104-43AB-BD9A-D1695EDB8FC6}" name="Table1" displayName="Table1" ref="B69:C72" totalsRowShown="0" headerRowDxfId="101" dataDxfId="100">
  <tableColumns count="2">
    <tableColumn id="1" xr3:uid="{6E78BA5B-A004-401D-9D1C-ED2C68908E26}" name="Score" dataDxfId="99"/>
    <tableColumn id="2" xr3:uid="{3484C083-77EF-43E0-8781-CFF42022BC23}" name="RAG scale" dataDxfId="98"/>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3A9A04C6-4056-438C-8CE5-EEB098986A43}" name="Table156" displayName="Table156" ref="B96:C99" totalsRowShown="0" headerRowDxfId="97" dataDxfId="96">
  <tableColumns count="2">
    <tableColumn id="1" xr3:uid="{A7B5EED3-6BBC-4A08-9606-CA01387285AB}" name="Score" dataDxfId="95"/>
    <tableColumn id="2" xr3:uid="{F359FCEF-6278-463A-B1A3-5ED46613F5DA}" name="RAG scale" dataDxfId="94"/>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E217AFE5-DE9A-4545-93D0-8C3318815785}" name="Table1567" displayName="Table1567" ref="B90:C93" totalsRowShown="0" headerRowDxfId="93" dataDxfId="92">
  <tableColumns count="2">
    <tableColumn id="1" xr3:uid="{C408FAD7-09C3-4E43-B520-FC471DF880EE}" name="Score" dataDxfId="91"/>
    <tableColumn id="2" xr3:uid="{2787DC3F-2BAD-4883-AB53-7C765226E505}" name="RAG scale" dataDxfId="90"/>
  </tableColumns>
  <tableStyleInfo name="TableStyleMedium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1DBA70D-E463-4809-A2FD-B627462D4983}" name="Table15614" displayName="Table15614" ref="B110:C113" totalsRowShown="0" headerRowDxfId="89" dataDxfId="88">
  <tableColumns count="2">
    <tableColumn id="1" xr3:uid="{99FC3653-DAF0-4176-8CBE-B42239560CB7}" name="Score" dataDxfId="87"/>
    <tableColumn id="2" xr3:uid="{E32319F5-CA09-4E53-BC4B-7234220DDF58}" name="RAG scale" dataDxfId="86"/>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11" dT="2023-03-06T13:13:47.48" personId="{5F5F42B8-A8BA-48E7-8D19-9A027594F3B6}" id="{39B8B5A7-2B30-458B-9107-D6E8860673A5}">
    <text>I changed the font size to 12</text>
  </threadedComment>
</ThreadedComments>
</file>

<file path=xl/threadedComments/threadedComment2.xml><?xml version="1.0" encoding="utf-8"?>
<ThreadedComments xmlns="http://schemas.microsoft.com/office/spreadsheetml/2018/threadedcomments" xmlns:x="http://schemas.openxmlformats.org/spreadsheetml/2006/main">
  <threadedComment ref="AB2" dT="2023-04-13T13:29:18.44" personId="{5F5F42B8-A8BA-48E7-8D19-9A027594F3B6}" id="{D558658E-C6A2-4BC1-B613-0AF99238B99F}">
    <text>See questions in accompanying email.</text>
  </threadedComment>
</ThreadedComments>
</file>

<file path=xl/threadedComments/threadedComment3.xml><?xml version="1.0" encoding="utf-8"?>
<ThreadedComments xmlns="http://schemas.microsoft.com/office/spreadsheetml/2018/threadedcomments" xmlns:x="http://schemas.openxmlformats.org/spreadsheetml/2006/main">
  <threadedComment ref="C5" dT="2023-03-07T10:01:12.19" personId="{5F5F42B8-A8BA-48E7-8D19-9A027594F3B6}" id="{B0617F4B-4059-4166-AEE3-DEA11EAF490F}">
    <text>I changed the font to size 12</text>
  </threadedComment>
</ThreadedComments>
</file>

<file path=xl/threadedComments/threadedComment4.xml><?xml version="1.0" encoding="utf-8"?>
<ThreadedComments xmlns="http://schemas.microsoft.com/office/spreadsheetml/2018/threadedcomments" xmlns:x="http://schemas.openxmlformats.org/spreadsheetml/2006/main">
  <threadedComment ref="I8" dT="2023-03-07T09:41:35.97" personId="{5F5F42B8-A8BA-48E7-8D19-9A027594F3B6}" id="{0A040407-47E8-4CEA-8CF8-7D30AC185360}">
    <text>Accessibility: please change all font to black where a background colour and the same colour text (green on green etc.) has been used. The contrast ratio is currently too low and is inaccessbile.</text>
  </threadedComment>
</ThreadedComments>
</file>

<file path=xl/threadedComments/threadedComment5.xml><?xml version="1.0" encoding="utf-8"?>
<ThreadedComments xmlns="http://schemas.microsoft.com/office/spreadsheetml/2018/threadedcomments" xmlns:x="http://schemas.openxmlformats.org/spreadsheetml/2006/main">
  <threadedComment ref="F3" dT="2023-03-07T09:38:44.76" personId="{5F5F42B8-A8BA-48E7-8D19-9A027594F3B6}" id="{C748D2DD-3043-489A-88D7-78C6220968E6}">
    <text>Accessibility: the contrast ratio between the cells with background fills and the same colour text is too low. Please change all font to black to make this accessible.</text>
  </threadedComment>
</ThreadedComments>
</file>

<file path=xl/threadedComments/threadedComment6.xml><?xml version="1.0" encoding="utf-8"?>
<ThreadedComments xmlns="http://schemas.microsoft.com/office/spreadsheetml/2018/threadedcomments" xmlns:x="http://schemas.openxmlformats.org/spreadsheetml/2006/main">
  <threadedComment ref="A53" dT="2023-03-07T09:54:37.83" personId="{5F5F42B8-A8BA-48E7-8D19-9A027594F3B6}" id="{DB88DF66-88F5-424B-B6F8-A1F4CEF3B8BE}">
    <text>Made bold</text>
  </threadedComment>
  <threadedComment ref="C115" dT="2023-03-07T09:37:33.05" personId="{5F5F42B8-A8BA-48E7-8D19-9A027594F3B6}" id="{2C21F620-902C-4E8F-A3FD-FAA2D49A1233}">
    <text>Accessibility: I changed to size 12</text>
  </threadedComment>
</ThreadedComments>
</file>

<file path=xl/threadedComments/threadedComment7.xml><?xml version="1.0" encoding="utf-8"?>
<ThreadedComments xmlns="http://schemas.microsoft.com/office/spreadsheetml/2018/threadedcomments" xmlns:x="http://schemas.openxmlformats.org/spreadsheetml/2006/main">
  <threadedComment ref="E3" dT="2023-03-07T09:35:57.75" personId="{5F5F42B8-A8BA-48E7-8D19-9A027594F3B6}" id="{5BFE021D-1CC4-47E7-9E87-FE199291383C}">
    <text>Accessibility: the contrast ratio between the font and background fill is too low. Please change the font colour to black for all 'status' text.</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8" Type="http://schemas.openxmlformats.org/officeDocument/2006/relationships/hyperlink" Target="http://www.plymouth-mpa.uk/wp-content/uploads/2018/06/180613-Tamar-Estuaries-Marine-Biosecurity-Plan.pdf" TargetMode="External"/><Relationship Id="rId13" Type="http://schemas.openxmlformats.org/officeDocument/2006/relationships/table" Target="../tables/table1.xml"/><Relationship Id="rId3" Type="http://schemas.openxmlformats.org/officeDocument/2006/relationships/hyperlink" Target="https://www.southdevonaonb.org.uk/wp-content/uploads/2020/01/Erme_Estuary_Biosecurity_Plan_v1.0.pdf" TargetMode="External"/><Relationship Id="rId7" Type="http://schemas.openxmlformats.org/officeDocument/2006/relationships/hyperlink" Target="https://solwayfirthpartnership.co.uk/wp-content/uploads/2018/09/Marine-INNS-in-Solway-2018-2021.pdf" TargetMode="External"/><Relationship Id="rId12" Type="http://schemas.openxmlformats.org/officeDocument/2006/relationships/vmlDrawing" Target="../drawings/vmlDrawing2.vml"/><Relationship Id="rId2" Type="http://schemas.openxmlformats.org/officeDocument/2006/relationships/hyperlink" Target="http://south-devon.org/wp-content/uploads/2017/08/Salcombe-Biosecurity-Plan.pdf" TargetMode="External"/><Relationship Id="rId1" Type="http://schemas.openxmlformats.org/officeDocument/2006/relationships/hyperlink" Target="https://www.southdevonaonb.org.uk/wp-content/uploads/2020/01/Avon_Estuary_Biosecurity_Plan_-_Bantham_Estate.pdf" TargetMode="External"/><Relationship Id="rId6" Type="http://schemas.openxmlformats.org/officeDocument/2006/relationships/hyperlink" Target="https://www.nw-ifca.gov.uk/app/uploads/NWIFCA-Biosecurity-Plan.pdf" TargetMode="External"/><Relationship Id="rId11" Type="http://schemas.openxmlformats.org/officeDocument/2006/relationships/printerSettings" Target="../printerSettings/printerSettings2.bin"/><Relationship Id="rId5" Type="http://schemas.openxmlformats.org/officeDocument/2006/relationships/hyperlink" Target="http://south-devon.org/wp-content/uploads/2017/08/Yealm-Estuary-Biosecurity-Plan.pdf" TargetMode="External"/><Relationship Id="rId15" Type="http://schemas.microsoft.com/office/2017/10/relationships/threadedComment" Target="../threadedComments/threadedComment2.xml"/><Relationship Id="rId10" Type="http://schemas.openxmlformats.org/officeDocument/2006/relationships/hyperlink" Target="https://secure.toolkitfiles.co.uk/clients/17099/sitedata/Research_Reports/CIFCA-Biosecurity-Plan-2019.pdf" TargetMode="External"/><Relationship Id="rId4" Type="http://schemas.openxmlformats.org/officeDocument/2006/relationships/hyperlink" Target="https://www.southdevonaonb.org.uk/wp-content/uploads/2020/07/Dart-Harbour-Estuary-Biosecurity-Plan-2020-edit.pdf" TargetMode="External"/><Relationship Id="rId9" Type="http://schemas.openxmlformats.org/officeDocument/2006/relationships/hyperlink" Target="https://www.eastern-ifca.gov.uk/wp-content/uploads/2020/03/2020-2025_The_Wash_Biosecurity_Plan.pdf" TargetMode="External"/><Relationship Id="rId1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 Id="rId4" Type="http://schemas.microsoft.com/office/2017/10/relationships/threadedComment" Target="../threadedComments/threadedComment3.xml"/></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 Id="rId4" Type="http://schemas.microsoft.com/office/2017/10/relationships/threadedComment" Target="../threadedComments/threadedComment4.xml"/></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5.vml"/><Relationship Id="rId1" Type="http://schemas.openxmlformats.org/officeDocument/2006/relationships/printerSettings" Target="../printerSettings/printerSettings5.bin"/><Relationship Id="rId5" Type="http://schemas.microsoft.com/office/2017/10/relationships/threadedComment" Target="../threadedComments/threadedComment5.xml"/><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8" Type="http://schemas.openxmlformats.org/officeDocument/2006/relationships/table" Target="../tables/table8.xml"/><Relationship Id="rId13" Type="http://schemas.microsoft.com/office/2017/10/relationships/threadedComment" Target="../threadedComments/threadedComment6.xml"/><Relationship Id="rId3" Type="http://schemas.openxmlformats.org/officeDocument/2006/relationships/table" Target="../tables/table3.xml"/><Relationship Id="rId7" Type="http://schemas.openxmlformats.org/officeDocument/2006/relationships/table" Target="../tables/table7.xml"/><Relationship Id="rId12"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 Id="rId6" Type="http://schemas.openxmlformats.org/officeDocument/2006/relationships/table" Target="../tables/table6.xml"/><Relationship Id="rId11" Type="http://schemas.openxmlformats.org/officeDocument/2006/relationships/table" Target="../tables/table11.xml"/><Relationship Id="rId5" Type="http://schemas.openxmlformats.org/officeDocument/2006/relationships/table" Target="../tables/table5.xml"/><Relationship Id="rId10" Type="http://schemas.openxmlformats.org/officeDocument/2006/relationships/table" Target="../tables/table10.xml"/><Relationship Id="rId4" Type="http://schemas.openxmlformats.org/officeDocument/2006/relationships/table" Target="../tables/table4.xml"/><Relationship Id="rId9" Type="http://schemas.openxmlformats.org/officeDocument/2006/relationships/table" Target="../tables/table9.xml"/></Relationships>
</file>

<file path=xl/worksheets/_rels/sheet7.xml.rels><?xml version="1.0" encoding="UTF-8" standalone="yes"?>
<Relationships xmlns="http://schemas.openxmlformats.org/package/2006/relationships"><Relationship Id="rId3" Type="http://schemas.openxmlformats.org/officeDocument/2006/relationships/table" Target="../tables/table12.xml"/><Relationship Id="rId2" Type="http://schemas.openxmlformats.org/officeDocument/2006/relationships/vmlDrawing" Target="../drawings/vmlDrawing7.vml"/><Relationship Id="rId1" Type="http://schemas.openxmlformats.org/officeDocument/2006/relationships/printerSettings" Target="../printerSettings/printerSettings7.bin"/><Relationship Id="rId5" Type="http://schemas.microsoft.com/office/2017/10/relationships/threadedComment" Target="../threadedComments/threadedComment7.xml"/><Relationship Id="rId4" Type="http://schemas.openxmlformats.org/officeDocument/2006/relationships/comments" Target="../comments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42F455-783C-4E2B-9366-3497ACAF80D3}">
  <dimension ref="A1:P23"/>
  <sheetViews>
    <sheetView tabSelected="1" zoomScale="85" zoomScaleNormal="85" workbookViewId="0"/>
  </sheetViews>
  <sheetFormatPr defaultColWidth="8.85546875" defaultRowHeight="15" x14ac:dyDescent="0.25"/>
  <cols>
    <col min="1" max="16384" width="8.85546875" style="17"/>
  </cols>
  <sheetData>
    <row r="1" spans="1:16" x14ac:dyDescent="0.25">
      <c r="A1" s="17" t="s">
        <v>605</v>
      </c>
    </row>
    <row r="11" spans="1:16" ht="15.75" x14ac:dyDescent="0.25">
      <c r="A11" s="66"/>
      <c r="B11" s="67" t="s">
        <v>0</v>
      </c>
      <c r="C11" s="67"/>
      <c r="D11" s="67"/>
      <c r="E11" s="67"/>
      <c r="F11" s="67"/>
      <c r="G11" s="67"/>
      <c r="H11" s="67"/>
      <c r="I11" s="67"/>
      <c r="J11" s="67"/>
      <c r="K11" s="67"/>
      <c r="L11" s="67"/>
      <c r="M11" s="67"/>
      <c r="N11" s="67"/>
      <c r="O11" s="67"/>
      <c r="P11" s="67"/>
    </row>
    <row r="12" spans="1:16" ht="15.75" x14ac:dyDescent="0.25">
      <c r="A12" s="66"/>
      <c r="B12" s="67"/>
      <c r="C12" s="67"/>
      <c r="D12" s="67"/>
      <c r="E12" s="67"/>
      <c r="F12" s="67"/>
      <c r="G12" s="67"/>
      <c r="H12" s="67"/>
      <c r="I12" s="67"/>
      <c r="J12" s="67"/>
      <c r="K12" s="67"/>
      <c r="L12" s="67"/>
      <c r="M12" s="67"/>
      <c r="N12" s="67"/>
      <c r="O12" s="67"/>
      <c r="P12" s="67"/>
    </row>
    <row r="13" spans="1:16" ht="15.75" x14ac:dyDescent="0.25">
      <c r="A13" s="66"/>
      <c r="B13" s="67" t="s">
        <v>1</v>
      </c>
      <c r="C13" s="67"/>
      <c r="D13" s="67"/>
      <c r="E13" s="67"/>
      <c r="F13" s="67"/>
      <c r="G13" s="67"/>
      <c r="H13" s="67"/>
      <c r="I13" s="67"/>
      <c r="J13" s="67"/>
      <c r="K13" s="67"/>
      <c r="L13" s="67"/>
      <c r="M13" s="67"/>
      <c r="N13" s="67"/>
      <c r="O13" s="67"/>
      <c r="P13" s="67"/>
    </row>
    <row r="14" spans="1:16" ht="15.75" x14ac:dyDescent="0.25">
      <c r="A14" s="66"/>
      <c r="B14" s="67"/>
      <c r="C14" s="67"/>
      <c r="D14" s="67"/>
      <c r="E14" s="67"/>
      <c r="F14" s="67"/>
      <c r="G14" s="67"/>
      <c r="H14" s="67"/>
      <c r="I14" s="67"/>
      <c r="J14" s="67"/>
      <c r="K14" s="67"/>
      <c r="L14" s="67"/>
      <c r="M14" s="67"/>
      <c r="N14" s="67"/>
      <c r="O14" s="67"/>
      <c r="P14" s="67"/>
    </row>
    <row r="15" spans="1:16" ht="15.75" x14ac:dyDescent="0.25">
      <c r="A15" s="66"/>
      <c r="B15" s="67" t="s">
        <v>2</v>
      </c>
      <c r="C15" s="67"/>
      <c r="D15" s="67"/>
      <c r="E15" s="67"/>
      <c r="F15" s="67"/>
      <c r="G15" s="67"/>
      <c r="H15" s="67"/>
      <c r="I15" s="67"/>
      <c r="J15" s="67"/>
      <c r="K15" s="67"/>
      <c r="L15" s="67"/>
      <c r="M15" s="67"/>
      <c r="N15" s="67"/>
      <c r="O15" s="67"/>
      <c r="P15" s="67"/>
    </row>
    <row r="16" spans="1:16" ht="15.75" x14ac:dyDescent="0.25">
      <c r="A16" s="66"/>
      <c r="B16" s="67"/>
      <c r="C16" s="67"/>
      <c r="D16" s="67"/>
      <c r="E16" s="67"/>
      <c r="F16" s="67"/>
      <c r="G16" s="67"/>
      <c r="H16" s="67"/>
      <c r="I16" s="67"/>
      <c r="J16" s="67"/>
      <c r="K16" s="67"/>
      <c r="L16" s="67"/>
      <c r="M16" s="67"/>
      <c r="N16" s="67"/>
      <c r="O16" s="67"/>
      <c r="P16" s="67"/>
    </row>
    <row r="17" spans="1:16" ht="15.75" x14ac:dyDescent="0.25">
      <c r="A17" s="66"/>
      <c r="B17" s="67" t="s">
        <v>3</v>
      </c>
      <c r="C17" s="67"/>
      <c r="D17" s="67"/>
      <c r="E17" s="67"/>
      <c r="F17" s="67"/>
      <c r="G17" s="67"/>
      <c r="H17" s="67"/>
      <c r="I17" s="67"/>
      <c r="J17" s="67"/>
      <c r="K17" s="67"/>
      <c r="L17" s="67"/>
      <c r="M17" s="67"/>
      <c r="N17" s="67"/>
      <c r="O17" s="67"/>
      <c r="P17" s="67"/>
    </row>
    <row r="18" spans="1:16" ht="15.75" x14ac:dyDescent="0.25">
      <c r="A18" s="66"/>
      <c r="B18" s="67"/>
      <c r="C18" s="67"/>
      <c r="D18" s="67"/>
      <c r="E18" s="67"/>
      <c r="F18" s="67"/>
      <c r="G18" s="67"/>
      <c r="H18" s="67"/>
      <c r="I18" s="67"/>
      <c r="J18" s="67"/>
      <c r="K18" s="67"/>
      <c r="L18" s="67"/>
      <c r="M18" s="67"/>
      <c r="N18" s="67"/>
      <c r="O18" s="67"/>
      <c r="P18" s="67"/>
    </row>
    <row r="19" spans="1:16" ht="15.75" x14ac:dyDescent="0.25">
      <c r="A19" s="66"/>
      <c r="B19" s="67" t="s">
        <v>4</v>
      </c>
      <c r="C19" s="67"/>
      <c r="D19" s="67"/>
      <c r="E19" s="67"/>
      <c r="F19" s="67"/>
      <c r="G19" s="67"/>
      <c r="H19" s="67"/>
      <c r="I19" s="67"/>
      <c r="J19" s="67"/>
      <c r="K19" s="67"/>
      <c r="L19" s="67"/>
      <c r="M19" s="67"/>
      <c r="N19" s="67"/>
      <c r="O19" s="67"/>
      <c r="P19" s="67"/>
    </row>
    <row r="20" spans="1:16" ht="15.75" x14ac:dyDescent="0.25">
      <c r="A20" s="66"/>
      <c r="B20" s="67"/>
      <c r="C20" s="67"/>
      <c r="D20" s="67"/>
      <c r="E20" s="67"/>
      <c r="F20" s="67"/>
      <c r="G20" s="67"/>
      <c r="H20" s="67"/>
      <c r="I20" s="67"/>
      <c r="J20" s="67"/>
      <c r="K20" s="67"/>
      <c r="L20" s="67"/>
      <c r="M20" s="67"/>
      <c r="N20" s="67"/>
      <c r="O20" s="67"/>
      <c r="P20" s="67"/>
    </row>
    <row r="21" spans="1:16" ht="15.75" x14ac:dyDescent="0.25">
      <c r="A21" s="66"/>
      <c r="B21" s="67" t="s">
        <v>5</v>
      </c>
      <c r="C21" s="67"/>
      <c r="D21" s="67"/>
      <c r="E21" s="67"/>
      <c r="F21" s="67"/>
      <c r="G21" s="67"/>
      <c r="H21" s="67"/>
      <c r="I21" s="67"/>
      <c r="J21" s="67"/>
      <c r="K21" s="67"/>
      <c r="L21" s="67"/>
      <c r="M21" s="67"/>
      <c r="N21" s="67"/>
      <c r="O21" s="67"/>
      <c r="P21" s="67"/>
    </row>
    <row r="22" spans="1:16" ht="15.75" x14ac:dyDescent="0.25">
      <c r="A22" s="66"/>
      <c r="B22" s="66"/>
      <c r="C22" s="66"/>
      <c r="D22" s="66"/>
      <c r="E22" s="66"/>
      <c r="F22" s="66"/>
      <c r="G22" s="66"/>
      <c r="H22" s="66"/>
      <c r="I22" s="66"/>
      <c r="J22" s="66"/>
      <c r="K22" s="66"/>
      <c r="L22" s="66"/>
      <c r="M22" s="66"/>
      <c r="N22" s="66"/>
      <c r="O22" s="66"/>
      <c r="P22" s="66"/>
    </row>
    <row r="23" spans="1:16" ht="15.75" x14ac:dyDescent="0.25">
      <c r="A23" s="66"/>
      <c r="B23" s="66"/>
      <c r="C23" s="66"/>
      <c r="D23" s="66"/>
      <c r="E23" s="66"/>
      <c r="F23" s="66"/>
      <c r="G23" s="66"/>
      <c r="H23" s="66"/>
      <c r="I23" s="66"/>
      <c r="J23" s="66"/>
      <c r="K23" s="66"/>
      <c r="L23" s="66"/>
      <c r="M23" s="66"/>
      <c r="N23" s="66"/>
      <c r="O23" s="66"/>
      <c r="P23" s="66"/>
    </row>
  </sheetData>
  <sheetProtection sheet="1" objects="1" scenarios="1" selectLockedCells="1" selectUnlockedCells="1"/>
  <pageMargins left="0.7" right="0.7" top="0.75" bottom="0.75" header="0.3" footer="0.3"/>
  <pageSetup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DD70F3-52F5-431B-A2F4-5FA1EF354A91}">
  <dimension ref="A1:AG35"/>
  <sheetViews>
    <sheetView zoomScaleNormal="100" workbookViewId="0">
      <pane xSplit="1" ySplit="2" topLeftCell="B3" activePane="bottomRight" state="frozen"/>
      <selection pane="topRight" activeCell="G39" sqref="G39"/>
      <selection pane="bottomLeft" activeCell="G39" sqref="G39"/>
      <selection pane="bottomRight"/>
    </sheetView>
  </sheetViews>
  <sheetFormatPr defaultColWidth="16.5703125" defaultRowHeight="15" x14ac:dyDescent="0.2"/>
  <cols>
    <col min="1" max="1" width="44.28515625" style="87" bestFit="1" customWidth="1"/>
    <col min="2" max="3" width="9" style="87" bestFit="1" customWidth="1"/>
    <col min="4" max="4" width="14.85546875" style="87" bestFit="1" customWidth="1"/>
    <col min="5" max="5" width="15.5703125" style="87" bestFit="1" customWidth="1"/>
    <col min="6" max="6" width="16.42578125" style="87" bestFit="1" customWidth="1"/>
    <col min="7" max="7" width="18.28515625" style="87" bestFit="1" customWidth="1"/>
    <col min="8" max="8" width="19.140625" style="87" bestFit="1" customWidth="1"/>
    <col min="9" max="9" width="16.28515625" style="87" bestFit="1" customWidth="1"/>
    <col min="10" max="10" width="14.42578125" style="87" bestFit="1" customWidth="1"/>
    <col min="11" max="11" width="63.5703125" style="87" bestFit="1" customWidth="1"/>
    <col min="12" max="12" width="16.28515625" style="87" bestFit="1" customWidth="1"/>
    <col min="13" max="13" width="26.7109375" style="87" bestFit="1" customWidth="1"/>
    <col min="14" max="14" width="77.85546875" style="87" bestFit="1" customWidth="1"/>
    <col min="15" max="15" width="96" style="87" bestFit="1" customWidth="1"/>
    <col min="16" max="18" width="19" style="102" bestFit="1" customWidth="1"/>
    <col min="19" max="19" width="17.28515625" style="87" bestFit="1" customWidth="1"/>
    <col min="20" max="20" width="17.140625" style="87" bestFit="1" customWidth="1"/>
    <col min="21" max="21" width="51.28515625" style="87" bestFit="1" customWidth="1"/>
    <col min="22" max="22" width="32.85546875" style="87" bestFit="1" customWidth="1"/>
    <col min="23" max="23" width="97.28515625" style="87" bestFit="1" customWidth="1"/>
    <col min="24" max="24" width="69" style="87" bestFit="1" customWidth="1"/>
    <col min="25" max="25" width="66" style="87" bestFit="1" customWidth="1"/>
    <col min="26" max="26" width="58.42578125" style="87" bestFit="1" customWidth="1"/>
    <col min="27" max="27" width="60.28515625" style="103" bestFit="1" customWidth="1"/>
    <col min="28" max="28" width="38.85546875" style="87" customWidth="1"/>
    <col min="29" max="29" width="13.7109375" style="87" customWidth="1"/>
    <col min="30" max="16384" width="16.5703125" style="87"/>
  </cols>
  <sheetData>
    <row r="1" spans="1:33" s="74" customFormat="1" x14ac:dyDescent="0.25">
      <c r="A1" s="74" t="s">
        <v>606</v>
      </c>
      <c r="P1" s="75"/>
      <c r="Q1" s="75"/>
      <c r="R1" s="75"/>
    </row>
    <row r="2" spans="1:33" s="80" customFormat="1" ht="47.25" x14ac:dyDescent="0.25">
      <c r="A2" s="76" t="s">
        <v>6</v>
      </c>
      <c r="B2" s="77" t="s">
        <v>7</v>
      </c>
      <c r="C2" s="77" t="s">
        <v>8</v>
      </c>
      <c r="D2" s="77" t="s">
        <v>9</v>
      </c>
      <c r="E2" s="77" t="s">
        <v>10</v>
      </c>
      <c r="F2" s="77" t="s">
        <v>11</v>
      </c>
      <c r="G2" s="77" t="s">
        <v>12</v>
      </c>
      <c r="H2" s="77" t="s">
        <v>13</v>
      </c>
      <c r="I2" s="77" t="s">
        <v>14</v>
      </c>
      <c r="J2" s="77" t="s">
        <v>15</v>
      </c>
      <c r="K2" s="77" t="s">
        <v>16</v>
      </c>
      <c r="L2" s="77" t="s">
        <v>17</v>
      </c>
      <c r="M2" s="77" t="s">
        <v>18</v>
      </c>
      <c r="N2" s="77" t="s">
        <v>19</v>
      </c>
      <c r="O2" s="77" t="s">
        <v>20</v>
      </c>
      <c r="P2" s="78" t="s">
        <v>21</v>
      </c>
      <c r="Q2" s="78" t="s">
        <v>22</v>
      </c>
      <c r="R2" s="78" t="s">
        <v>23</v>
      </c>
      <c r="S2" s="77" t="s">
        <v>24</v>
      </c>
      <c r="T2" s="77" t="s">
        <v>25</v>
      </c>
      <c r="U2" s="77" t="s">
        <v>26</v>
      </c>
      <c r="V2" s="77" t="s">
        <v>27</v>
      </c>
      <c r="W2" s="77" t="s">
        <v>28</v>
      </c>
      <c r="X2" s="77" t="s">
        <v>29</v>
      </c>
      <c r="Y2" s="77" t="s">
        <v>30</v>
      </c>
      <c r="Z2" s="77" t="s">
        <v>31</v>
      </c>
      <c r="AA2" s="77" t="s">
        <v>32</v>
      </c>
      <c r="AB2" s="79" t="s">
        <v>33</v>
      </c>
    </row>
    <row r="3" spans="1:33" ht="105" x14ac:dyDescent="0.25">
      <c r="A3" s="81" t="s">
        <v>34</v>
      </c>
      <c r="B3" s="82">
        <v>512423</v>
      </c>
      <c r="C3" s="82">
        <v>428701</v>
      </c>
      <c r="D3" s="82">
        <v>53.742572512034798</v>
      </c>
      <c r="E3" s="82">
        <v>-0.29686446815046902</v>
      </c>
      <c r="F3" s="82" t="s">
        <v>35</v>
      </c>
      <c r="G3" s="83" t="s">
        <v>36</v>
      </c>
      <c r="H3" s="83" t="s">
        <v>36</v>
      </c>
      <c r="I3" s="83" t="s">
        <v>37</v>
      </c>
      <c r="J3" s="83" t="s">
        <v>37</v>
      </c>
      <c r="K3" s="83" t="s">
        <v>37</v>
      </c>
      <c r="L3" s="83" t="s">
        <v>38</v>
      </c>
      <c r="M3" s="83" t="s">
        <v>39</v>
      </c>
      <c r="N3" s="84" t="s">
        <v>40</v>
      </c>
      <c r="O3" s="82" t="s">
        <v>37</v>
      </c>
      <c r="P3" s="85" t="s">
        <v>41</v>
      </c>
      <c r="Q3" s="85" t="s">
        <v>41</v>
      </c>
      <c r="R3" s="85" t="s">
        <v>41</v>
      </c>
      <c r="S3" s="82" t="s">
        <v>42</v>
      </c>
      <c r="T3" s="82" t="s">
        <v>43</v>
      </c>
      <c r="U3" s="82" t="s">
        <v>44</v>
      </c>
      <c r="V3" s="82" t="s">
        <v>45</v>
      </c>
      <c r="W3" s="82" t="s">
        <v>46</v>
      </c>
      <c r="X3" s="86" t="s">
        <v>41</v>
      </c>
      <c r="Y3" s="87" t="s">
        <v>47</v>
      </c>
      <c r="Z3" s="87" t="s">
        <v>48</v>
      </c>
      <c r="AA3" s="87" t="s">
        <v>49</v>
      </c>
      <c r="AB3" s="88" t="s">
        <v>50</v>
      </c>
      <c r="AC3" s="89"/>
      <c r="AD3" s="89"/>
      <c r="AE3" s="90"/>
      <c r="AF3" s="91"/>
    </row>
    <row r="4" spans="1:33" ht="60" x14ac:dyDescent="0.25">
      <c r="A4" s="92" t="s">
        <v>51</v>
      </c>
      <c r="B4" s="93">
        <v>395991</v>
      </c>
      <c r="C4" s="93">
        <v>663463</v>
      </c>
      <c r="D4" s="82">
        <v>55.864330000000002</v>
      </c>
      <c r="E4" s="94">
        <v>-2.06562</v>
      </c>
      <c r="F4" s="82" t="s">
        <v>52</v>
      </c>
      <c r="G4" s="82" t="s">
        <v>53</v>
      </c>
      <c r="H4" s="82" t="s">
        <v>54</v>
      </c>
      <c r="I4" s="82" t="s">
        <v>55</v>
      </c>
      <c r="J4" s="82" t="s">
        <v>56</v>
      </c>
      <c r="K4" s="82" t="s">
        <v>57</v>
      </c>
      <c r="L4" s="84" t="s">
        <v>41</v>
      </c>
      <c r="M4" s="84" t="s">
        <v>58</v>
      </c>
      <c r="N4" s="84" t="s">
        <v>59</v>
      </c>
      <c r="O4" s="82" t="s">
        <v>60</v>
      </c>
      <c r="P4" s="85">
        <v>0.49</v>
      </c>
      <c r="Q4" s="85">
        <v>0.74</v>
      </c>
      <c r="R4" s="85">
        <v>0</v>
      </c>
      <c r="S4" s="82" t="s">
        <v>42</v>
      </c>
      <c r="T4" s="82" t="s">
        <v>42</v>
      </c>
      <c r="U4" s="82"/>
      <c r="V4" s="82" t="s">
        <v>45</v>
      </c>
      <c r="W4" s="82" t="s">
        <v>61</v>
      </c>
      <c r="X4" s="86" t="s">
        <v>62</v>
      </c>
      <c r="Y4" s="87" t="s">
        <v>63</v>
      </c>
      <c r="Z4" s="86" t="s">
        <v>64</v>
      </c>
      <c r="AA4" s="86" t="s">
        <v>65</v>
      </c>
      <c r="AB4" s="88" t="s">
        <v>66</v>
      </c>
      <c r="AD4" s="89"/>
      <c r="AE4" s="89"/>
      <c r="AF4" s="89"/>
      <c r="AG4" s="95"/>
    </row>
    <row r="5" spans="1:33" ht="60" x14ac:dyDescent="0.25">
      <c r="A5" s="92" t="s">
        <v>67</v>
      </c>
      <c r="B5" s="82">
        <v>155910</v>
      </c>
      <c r="C5" s="82">
        <v>28010</v>
      </c>
      <c r="D5" s="82">
        <v>50.101911510913901</v>
      </c>
      <c r="E5" s="82">
        <v>-5.4147049318380196</v>
      </c>
      <c r="F5" s="82" t="s">
        <v>68</v>
      </c>
      <c r="G5" s="82" t="s">
        <v>69</v>
      </c>
      <c r="H5" s="82" t="s">
        <v>70</v>
      </c>
      <c r="I5" s="82" t="s">
        <v>71</v>
      </c>
      <c r="J5" s="82" t="s">
        <v>72</v>
      </c>
      <c r="K5" s="82" t="s">
        <v>73</v>
      </c>
      <c r="L5" s="84" t="s">
        <v>41</v>
      </c>
      <c r="M5" s="84" t="s">
        <v>69</v>
      </c>
      <c r="N5" s="82" t="s">
        <v>74</v>
      </c>
      <c r="O5" s="82" t="s">
        <v>75</v>
      </c>
      <c r="P5" s="85">
        <v>0.54</v>
      </c>
      <c r="Q5" s="85">
        <v>0.81</v>
      </c>
      <c r="R5" s="85">
        <v>0</v>
      </c>
      <c r="S5" s="82" t="s">
        <v>42</v>
      </c>
      <c r="T5" s="82" t="s">
        <v>42</v>
      </c>
      <c r="U5" s="82" t="s">
        <v>76</v>
      </c>
      <c r="V5" s="96" t="s">
        <v>77</v>
      </c>
      <c r="W5" s="97" t="s">
        <v>78</v>
      </c>
      <c r="X5" s="97" t="s">
        <v>79</v>
      </c>
      <c r="Y5" s="97" t="s">
        <v>80</v>
      </c>
      <c r="Z5" s="97" t="s">
        <v>81</v>
      </c>
      <c r="AA5" s="97" t="s">
        <v>82</v>
      </c>
      <c r="AB5" s="88" t="s">
        <v>83</v>
      </c>
      <c r="AD5" s="89"/>
      <c r="AF5" s="91"/>
      <c r="AG5" s="90"/>
    </row>
    <row r="6" spans="1:33" ht="60" x14ac:dyDescent="0.25">
      <c r="A6" s="81" t="s">
        <v>84</v>
      </c>
      <c r="B6" s="82">
        <v>547977</v>
      </c>
      <c r="C6" s="82">
        <v>336558</v>
      </c>
      <c r="D6" s="82">
        <v>52.906089970666699</v>
      </c>
      <c r="E6" s="82">
        <v>0.19884547018204299</v>
      </c>
      <c r="F6" s="82" t="s">
        <v>85</v>
      </c>
      <c r="G6" s="83" t="s">
        <v>86</v>
      </c>
      <c r="H6" s="83" t="s">
        <v>87</v>
      </c>
      <c r="I6" s="83" t="s">
        <v>88</v>
      </c>
      <c r="J6" s="84" t="s">
        <v>72</v>
      </c>
      <c r="K6" s="84" t="s">
        <v>89</v>
      </c>
      <c r="L6" s="84" t="s">
        <v>41</v>
      </c>
      <c r="M6" s="84" t="s">
        <v>90</v>
      </c>
      <c r="N6" s="84" t="s">
        <v>91</v>
      </c>
      <c r="O6" s="82" t="s">
        <v>75</v>
      </c>
      <c r="P6" s="85">
        <v>0.43</v>
      </c>
      <c r="Q6" s="85">
        <v>0.56000000000000005</v>
      </c>
      <c r="R6" s="85">
        <v>0.3</v>
      </c>
      <c r="S6" s="82" t="s">
        <v>43</v>
      </c>
      <c r="T6" s="82" t="s">
        <v>42</v>
      </c>
      <c r="U6" s="82"/>
      <c r="V6" s="96" t="s">
        <v>92</v>
      </c>
      <c r="W6" s="97" t="s">
        <v>93</v>
      </c>
      <c r="X6" s="97" t="s">
        <v>41</v>
      </c>
      <c r="Y6" s="97" t="s">
        <v>94</v>
      </c>
      <c r="Z6" s="97" t="s">
        <v>95</v>
      </c>
      <c r="AA6" s="97" t="s">
        <v>96</v>
      </c>
      <c r="AB6" s="88" t="s">
        <v>97</v>
      </c>
      <c r="AD6" s="89"/>
      <c r="AF6" s="91"/>
      <c r="AG6" s="90"/>
    </row>
    <row r="7" spans="1:33" ht="45" x14ac:dyDescent="0.25">
      <c r="A7" s="81" t="s">
        <v>98</v>
      </c>
      <c r="B7" s="82">
        <v>297967</v>
      </c>
      <c r="C7" s="82">
        <v>84155</v>
      </c>
      <c r="D7" s="82">
        <v>50.648113530328501</v>
      </c>
      <c r="E7" s="82">
        <v>-3.44455380831115</v>
      </c>
      <c r="F7" s="82" t="s">
        <v>99</v>
      </c>
      <c r="G7" s="83" t="s">
        <v>100</v>
      </c>
      <c r="H7" s="83" t="s">
        <v>100</v>
      </c>
      <c r="I7" s="83">
        <v>2022</v>
      </c>
      <c r="J7" s="84" t="s">
        <v>56</v>
      </c>
      <c r="K7" s="84" t="s">
        <v>89</v>
      </c>
      <c r="L7" s="84" t="s">
        <v>41</v>
      </c>
      <c r="M7" s="84" t="s">
        <v>101</v>
      </c>
      <c r="N7" s="84" t="s">
        <v>102</v>
      </c>
      <c r="O7" s="82" t="s">
        <v>103</v>
      </c>
      <c r="P7" s="85">
        <v>0.43</v>
      </c>
      <c r="Q7" s="85">
        <v>0.64</v>
      </c>
      <c r="R7" s="85">
        <v>0</v>
      </c>
      <c r="S7" s="82" t="s">
        <v>43</v>
      </c>
      <c r="T7" s="82" t="s">
        <v>42</v>
      </c>
      <c r="U7" s="82"/>
      <c r="V7" s="82" t="s">
        <v>45</v>
      </c>
      <c r="W7" s="82" t="s">
        <v>104</v>
      </c>
      <c r="X7" s="97" t="s">
        <v>41</v>
      </c>
      <c r="Y7" s="82" t="s">
        <v>41</v>
      </c>
      <c r="Z7" s="82" t="s">
        <v>105</v>
      </c>
      <c r="AA7" s="82" t="s">
        <v>106</v>
      </c>
      <c r="AB7" s="88" t="s">
        <v>107</v>
      </c>
      <c r="AD7" s="89"/>
      <c r="AF7" s="91"/>
      <c r="AG7" s="90"/>
    </row>
    <row r="8" spans="1:33" ht="45" x14ac:dyDescent="0.25">
      <c r="A8" s="81" t="s">
        <v>108</v>
      </c>
      <c r="B8" s="82">
        <v>182608</v>
      </c>
      <c r="C8" s="82">
        <v>37055</v>
      </c>
      <c r="D8" s="82">
        <v>50.1935163524427</v>
      </c>
      <c r="E8" s="82">
        <v>-5.0471140259937997</v>
      </c>
      <c r="F8" s="82" t="s">
        <v>109</v>
      </c>
      <c r="G8" s="83" t="s">
        <v>110</v>
      </c>
      <c r="H8" s="83" t="s">
        <v>111</v>
      </c>
      <c r="I8" s="83" t="s">
        <v>112</v>
      </c>
      <c r="J8" s="84" t="s">
        <v>56</v>
      </c>
      <c r="K8" s="84" t="s">
        <v>113</v>
      </c>
      <c r="L8" s="84" t="s">
        <v>41</v>
      </c>
      <c r="M8" s="84" t="s">
        <v>114</v>
      </c>
      <c r="N8" s="84" t="s">
        <v>115</v>
      </c>
      <c r="O8" s="82" t="s">
        <v>116</v>
      </c>
      <c r="P8" s="85">
        <v>0.63</v>
      </c>
      <c r="Q8" s="85">
        <v>0.94</v>
      </c>
      <c r="R8" s="85">
        <v>0</v>
      </c>
      <c r="S8" s="82" t="s">
        <v>43</v>
      </c>
      <c r="T8" s="82" t="s">
        <v>43</v>
      </c>
      <c r="U8" s="82"/>
      <c r="V8" s="82" t="s">
        <v>45</v>
      </c>
      <c r="W8" s="82" t="s">
        <v>117</v>
      </c>
      <c r="X8" s="97" t="s">
        <v>118</v>
      </c>
      <c r="Y8" s="82" t="s">
        <v>119</v>
      </c>
      <c r="Z8" s="82" t="s">
        <v>81</v>
      </c>
      <c r="AA8" s="97" t="s">
        <v>41</v>
      </c>
      <c r="AB8" s="88" t="s">
        <v>120</v>
      </c>
      <c r="AD8" s="89"/>
      <c r="AF8" s="91"/>
      <c r="AG8" s="90"/>
    </row>
    <row r="9" spans="1:33" ht="30" x14ac:dyDescent="0.25">
      <c r="A9" s="92" t="s">
        <v>121</v>
      </c>
      <c r="B9" s="82">
        <v>182608</v>
      </c>
      <c r="C9" s="82">
        <v>37055</v>
      </c>
      <c r="D9" s="82">
        <v>50.1935163524427</v>
      </c>
      <c r="E9" s="82">
        <v>-5.0471140259937997</v>
      </c>
      <c r="F9" s="82" t="s">
        <v>109</v>
      </c>
      <c r="G9" s="82" t="s">
        <v>122</v>
      </c>
      <c r="H9" s="82" t="s">
        <v>123</v>
      </c>
      <c r="I9" s="82">
        <v>2020</v>
      </c>
      <c r="J9" s="84" t="s">
        <v>124</v>
      </c>
      <c r="K9" s="84" t="s">
        <v>89</v>
      </c>
      <c r="L9" s="84" t="s">
        <v>41</v>
      </c>
      <c r="M9" s="84" t="s">
        <v>125</v>
      </c>
      <c r="N9" s="84" t="s">
        <v>126</v>
      </c>
      <c r="O9" s="82" t="s">
        <v>127</v>
      </c>
      <c r="P9" s="85">
        <v>0.43</v>
      </c>
      <c r="Q9" s="85">
        <v>0.64</v>
      </c>
      <c r="R9" s="85">
        <v>0</v>
      </c>
      <c r="S9" s="82" t="s">
        <v>128</v>
      </c>
      <c r="T9" s="82" t="s">
        <v>43</v>
      </c>
      <c r="U9" s="82"/>
      <c r="V9" s="82" t="s">
        <v>45</v>
      </c>
      <c r="W9" s="82" t="s">
        <v>117</v>
      </c>
      <c r="X9" s="97" t="s">
        <v>41</v>
      </c>
      <c r="Y9" s="82" t="s">
        <v>119</v>
      </c>
      <c r="Z9" s="82" t="s">
        <v>81</v>
      </c>
      <c r="AA9" s="97" t="s">
        <v>41</v>
      </c>
      <c r="AB9" s="88" t="s">
        <v>120</v>
      </c>
      <c r="AD9" s="89"/>
      <c r="AF9" s="91"/>
      <c r="AG9" s="90"/>
    </row>
    <row r="10" spans="1:33" ht="30" x14ac:dyDescent="0.25">
      <c r="A10" s="81" t="s">
        <v>129</v>
      </c>
      <c r="B10" s="82">
        <v>212814</v>
      </c>
      <c r="C10" s="82">
        <v>51649</v>
      </c>
      <c r="D10" s="82">
        <v>50.334953536669097</v>
      </c>
      <c r="E10" s="82">
        <v>-4.6316452082691004</v>
      </c>
      <c r="F10" s="82" t="s">
        <v>130</v>
      </c>
      <c r="G10" s="83" t="s">
        <v>131</v>
      </c>
      <c r="H10" s="83" t="s">
        <v>132</v>
      </c>
      <c r="I10" s="83" t="s">
        <v>133</v>
      </c>
      <c r="J10" s="84" t="s">
        <v>72</v>
      </c>
      <c r="K10" s="84" t="s">
        <v>134</v>
      </c>
      <c r="L10" s="84" t="s">
        <v>41</v>
      </c>
      <c r="M10" s="84" t="s">
        <v>135</v>
      </c>
      <c r="N10" s="84" t="s">
        <v>136</v>
      </c>
      <c r="O10" s="82" t="s">
        <v>137</v>
      </c>
      <c r="P10" s="85">
        <v>0.6</v>
      </c>
      <c r="Q10" s="85">
        <v>0.79</v>
      </c>
      <c r="R10" s="85">
        <v>0.4</v>
      </c>
      <c r="S10" s="82" t="s">
        <v>43</v>
      </c>
      <c r="T10" s="82" t="s">
        <v>42</v>
      </c>
      <c r="U10" s="82"/>
      <c r="V10" s="82" t="s">
        <v>45</v>
      </c>
      <c r="W10" s="82" t="s">
        <v>41</v>
      </c>
      <c r="X10" s="97" t="s">
        <v>138</v>
      </c>
      <c r="Y10" s="82" t="s">
        <v>41</v>
      </c>
      <c r="Z10" s="82" t="s">
        <v>41</v>
      </c>
      <c r="AA10" s="82" t="s">
        <v>41</v>
      </c>
      <c r="AB10" s="88" t="s">
        <v>120</v>
      </c>
      <c r="AD10" s="89"/>
      <c r="AF10" s="91"/>
      <c r="AG10" s="90"/>
    </row>
    <row r="11" spans="1:33" ht="30" x14ac:dyDescent="0.25">
      <c r="A11" s="81" t="s">
        <v>139</v>
      </c>
      <c r="B11" s="82">
        <v>462384</v>
      </c>
      <c r="C11" s="82">
        <v>99556</v>
      </c>
      <c r="D11" s="82">
        <v>50.792220641412499</v>
      </c>
      <c r="E11" s="82">
        <v>-1.11628343076029</v>
      </c>
      <c r="F11" s="82" t="s">
        <v>140</v>
      </c>
      <c r="G11" s="83" t="s">
        <v>141</v>
      </c>
      <c r="H11" s="83" t="s">
        <v>141</v>
      </c>
      <c r="I11" s="83" t="s">
        <v>142</v>
      </c>
      <c r="J11" s="84" t="s">
        <v>143</v>
      </c>
      <c r="K11" s="84" t="s">
        <v>89</v>
      </c>
      <c r="L11" s="84" t="s">
        <v>144</v>
      </c>
      <c r="M11" s="84" t="s">
        <v>141</v>
      </c>
      <c r="N11" s="84" t="s">
        <v>145</v>
      </c>
      <c r="O11" s="82" t="s">
        <v>116</v>
      </c>
      <c r="P11" s="85">
        <v>0.5</v>
      </c>
      <c r="Q11" s="85">
        <v>0.67</v>
      </c>
      <c r="R11" s="85">
        <v>0.3</v>
      </c>
      <c r="S11" s="82" t="s">
        <v>43</v>
      </c>
      <c r="T11" s="82" t="s">
        <v>42</v>
      </c>
      <c r="U11" s="82"/>
      <c r="V11" s="82" t="s">
        <v>45</v>
      </c>
      <c r="W11" s="82" t="s">
        <v>146</v>
      </c>
      <c r="X11" s="97" t="s">
        <v>41</v>
      </c>
      <c r="Y11" s="82" t="s">
        <v>41</v>
      </c>
      <c r="Z11" s="82" t="s">
        <v>41</v>
      </c>
      <c r="AA11" s="82" t="s">
        <v>147</v>
      </c>
      <c r="AB11" s="88" t="s">
        <v>120</v>
      </c>
      <c r="AD11" s="89"/>
      <c r="AF11" s="91"/>
      <c r="AG11" s="90"/>
    </row>
    <row r="12" spans="1:33" ht="45" x14ac:dyDescent="0.25">
      <c r="A12" s="81" t="s">
        <v>148</v>
      </c>
      <c r="B12" s="82">
        <v>433346</v>
      </c>
      <c r="C12" s="82">
        <v>94661</v>
      </c>
      <c r="D12" s="82">
        <v>50.750596131464299</v>
      </c>
      <c r="E12" s="82">
        <v>-1.5286918615685701</v>
      </c>
      <c r="F12" s="82" t="s">
        <v>149</v>
      </c>
      <c r="G12" s="83" t="s">
        <v>148</v>
      </c>
      <c r="H12" s="83" t="s">
        <v>148</v>
      </c>
      <c r="I12" s="83" t="s">
        <v>142</v>
      </c>
      <c r="J12" s="84" t="s">
        <v>124</v>
      </c>
      <c r="K12" s="84" t="s">
        <v>134</v>
      </c>
      <c r="L12" s="84" t="s">
        <v>144</v>
      </c>
      <c r="M12" s="84" t="s">
        <v>150</v>
      </c>
      <c r="N12" s="84" t="s">
        <v>151</v>
      </c>
      <c r="O12" s="82" t="s">
        <v>116</v>
      </c>
      <c r="P12" s="85">
        <v>0.47</v>
      </c>
      <c r="Q12" s="85">
        <v>0.7</v>
      </c>
      <c r="R12" s="85">
        <v>0</v>
      </c>
      <c r="S12" s="82" t="s">
        <v>42</v>
      </c>
      <c r="T12" s="82" t="s">
        <v>42</v>
      </c>
      <c r="U12" s="82" t="s">
        <v>152</v>
      </c>
      <c r="V12" s="82" t="s">
        <v>45</v>
      </c>
      <c r="W12" s="82" t="s">
        <v>41</v>
      </c>
      <c r="X12" s="97" t="s">
        <v>41</v>
      </c>
      <c r="Y12" s="82" t="s">
        <v>41</v>
      </c>
      <c r="Z12" s="82" t="s">
        <v>41</v>
      </c>
      <c r="AA12" s="82" t="s">
        <v>41</v>
      </c>
      <c r="AB12" s="88" t="s">
        <v>120</v>
      </c>
      <c r="AD12" s="89"/>
      <c r="AF12" s="91"/>
      <c r="AG12" s="90"/>
    </row>
    <row r="13" spans="1:33" ht="30" x14ac:dyDescent="0.25">
      <c r="A13" s="81" t="s">
        <v>153</v>
      </c>
      <c r="B13" s="82">
        <v>448542</v>
      </c>
      <c r="C13" s="82">
        <v>106056</v>
      </c>
      <c r="D13" s="82">
        <v>50.851992515035199</v>
      </c>
      <c r="E13" s="82">
        <v>-1.31179408593243</v>
      </c>
      <c r="F13" s="82" t="s">
        <v>154</v>
      </c>
      <c r="G13" s="83" t="s">
        <v>155</v>
      </c>
      <c r="H13" s="83" t="s">
        <v>155</v>
      </c>
      <c r="I13" s="83" t="s">
        <v>156</v>
      </c>
      <c r="J13" s="84" t="s">
        <v>124</v>
      </c>
      <c r="K13" s="84" t="s">
        <v>89</v>
      </c>
      <c r="L13" s="84" t="s">
        <v>144</v>
      </c>
      <c r="M13" s="84" t="s">
        <v>157</v>
      </c>
      <c r="N13" s="84" t="s">
        <v>158</v>
      </c>
      <c r="O13" s="82" t="s">
        <v>116</v>
      </c>
      <c r="P13" s="85">
        <v>0.46</v>
      </c>
      <c r="Q13" s="85">
        <v>0.6</v>
      </c>
      <c r="R13" s="85">
        <v>0.3</v>
      </c>
      <c r="S13" s="82" t="s">
        <v>43</v>
      </c>
      <c r="T13" s="82" t="s">
        <v>42</v>
      </c>
      <c r="U13" s="82"/>
      <c r="V13" s="82" t="s">
        <v>45</v>
      </c>
      <c r="W13" s="82" t="s">
        <v>146</v>
      </c>
      <c r="X13" s="97" t="s">
        <v>41</v>
      </c>
      <c r="Y13" s="82" t="s">
        <v>41</v>
      </c>
      <c r="Z13" s="82" t="s">
        <v>41</v>
      </c>
      <c r="AA13" s="82" t="s">
        <v>41</v>
      </c>
      <c r="AB13" s="88" t="s">
        <v>120</v>
      </c>
      <c r="AD13" s="89"/>
      <c r="AF13" s="91"/>
      <c r="AG13" s="90"/>
    </row>
    <row r="14" spans="1:33" ht="45" x14ac:dyDescent="0.25">
      <c r="A14" s="92" t="s">
        <v>159</v>
      </c>
      <c r="B14" s="82">
        <v>332132</v>
      </c>
      <c r="C14" s="82">
        <v>446670</v>
      </c>
      <c r="D14" s="82">
        <v>53.911718267596903</v>
      </c>
      <c r="E14" s="82">
        <v>-3.0346534211600402</v>
      </c>
      <c r="F14" s="82" t="s">
        <v>160</v>
      </c>
      <c r="G14" s="82" t="s">
        <v>161</v>
      </c>
      <c r="H14" s="82" t="s">
        <v>162</v>
      </c>
      <c r="I14" s="82" t="s">
        <v>163</v>
      </c>
      <c r="J14" s="84" t="s">
        <v>72</v>
      </c>
      <c r="K14" s="84" t="s">
        <v>164</v>
      </c>
      <c r="L14" s="84" t="s">
        <v>165</v>
      </c>
      <c r="M14" s="84" t="s">
        <v>166</v>
      </c>
      <c r="N14" s="84" t="s">
        <v>167</v>
      </c>
      <c r="O14" s="82" t="s">
        <v>75</v>
      </c>
      <c r="P14" s="85">
        <v>0.7</v>
      </c>
      <c r="Q14" s="85">
        <v>0.85</v>
      </c>
      <c r="R14" s="85">
        <v>0.7</v>
      </c>
      <c r="S14" s="82" t="s">
        <v>43</v>
      </c>
      <c r="T14" s="82" t="s">
        <v>42</v>
      </c>
      <c r="U14" s="82"/>
      <c r="V14" s="96" t="s">
        <v>168</v>
      </c>
      <c r="W14" s="82" t="s">
        <v>169</v>
      </c>
      <c r="X14" s="97" t="s">
        <v>170</v>
      </c>
      <c r="Y14" s="82" t="s">
        <v>171</v>
      </c>
      <c r="Z14" s="82" t="s">
        <v>172</v>
      </c>
      <c r="AA14" s="82" t="s">
        <v>173</v>
      </c>
      <c r="AB14" s="88" t="s">
        <v>174</v>
      </c>
      <c r="AD14" s="89"/>
      <c r="AF14" s="91"/>
      <c r="AG14" s="90"/>
    </row>
    <row r="15" spans="1:33" ht="45" x14ac:dyDescent="0.25">
      <c r="A15" s="92" t="s">
        <v>175</v>
      </c>
      <c r="B15" s="82">
        <v>653190</v>
      </c>
      <c r="C15" s="82">
        <v>304903</v>
      </c>
      <c r="D15" s="82">
        <v>52.582926964832502</v>
      </c>
      <c r="E15" s="82">
        <v>1.73597898696743</v>
      </c>
      <c r="F15" s="82" t="s">
        <v>176</v>
      </c>
      <c r="G15" s="82" t="s">
        <v>177</v>
      </c>
      <c r="H15" s="82" t="s">
        <v>178</v>
      </c>
      <c r="I15" s="82" t="s">
        <v>37</v>
      </c>
      <c r="J15" s="84" t="s">
        <v>56</v>
      </c>
      <c r="K15" s="84" t="s">
        <v>37</v>
      </c>
      <c r="L15" s="84" t="s">
        <v>41</v>
      </c>
      <c r="M15" s="84" t="s">
        <v>179</v>
      </c>
      <c r="N15" s="84" t="s">
        <v>180</v>
      </c>
      <c r="O15" s="82" t="s">
        <v>37</v>
      </c>
      <c r="P15" s="85" t="s">
        <v>41</v>
      </c>
      <c r="Q15" s="85" t="s">
        <v>41</v>
      </c>
      <c r="R15" s="85" t="s">
        <v>41</v>
      </c>
      <c r="S15" s="82" t="s">
        <v>42</v>
      </c>
      <c r="T15" s="82" t="s">
        <v>42</v>
      </c>
      <c r="U15" s="82" t="s">
        <v>181</v>
      </c>
      <c r="V15" s="82" t="s">
        <v>45</v>
      </c>
      <c r="W15" s="82" t="s">
        <v>41</v>
      </c>
      <c r="X15" s="82" t="s">
        <v>41</v>
      </c>
      <c r="Y15" s="82" t="s">
        <v>41</v>
      </c>
      <c r="Z15" s="82" t="s">
        <v>41</v>
      </c>
      <c r="AA15" s="82" t="s">
        <v>41</v>
      </c>
      <c r="AB15" s="88" t="s">
        <v>50</v>
      </c>
      <c r="AD15" s="89"/>
      <c r="AF15" s="91"/>
      <c r="AG15" s="90"/>
    </row>
    <row r="16" spans="1:33" ht="45" x14ac:dyDescent="0.25">
      <c r="A16" s="92" t="s">
        <v>182</v>
      </c>
      <c r="B16" s="82">
        <v>340738</v>
      </c>
      <c r="C16" s="82">
        <v>461662</v>
      </c>
      <c r="D16" s="82">
        <v>54.0475007616269</v>
      </c>
      <c r="E16" s="82">
        <v>-2.9065867365952398</v>
      </c>
      <c r="F16" s="82" t="s">
        <v>183</v>
      </c>
      <c r="G16" s="82" t="s">
        <v>184</v>
      </c>
      <c r="H16" s="82" t="s">
        <v>185</v>
      </c>
      <c r="I16" s="82" t="s">
        <v>37</v>
      </c>
      <c r="J16" s="82" t="s">
        <v>56</v>
      </c>
      <c r="K16" s="82" t="s">
        <v>37</v>
      </c>
      <c r="L16" s="82" t="s">
        <v>41</v>
      </c>
      <c r="M16" s="84" t="s">
        <v>179</v>
      </c>
      <c r="N16" s="84" t="s">
        <v>180</v>
      </c>
      <c r="O16" s="82" t="s">
        <v>37</v>
      </c>
      <c r="P16" s="85" t="s">
        <v>41</v>
      </c>
      <c r="Q16" s="85" t="s">
        <v>41</v>
      </c>
      <c r="R16" s="85" t="s">
        <v>41</v>
      </c>
      <c r="S16" s="82" t="s">
        <v>42</v>
      </c>
      <c r="T16" s="82" t="s">
        <v>42</v>
      </c>
      <c r="U16" s="82" t="s">
        <v>181</v>
      </c>
      <c r="V16" s="82" t="s">
        <v>45</v>
      </c>
      <c r="W16" s="82" t="s">
        <v>186</v>
      </c>
      <c r="X16" s="82" t="s">
        <v>41</v>
      </c>
      <c r="Y16" s="82" t="s">
        <v>187</v>
      </c>
      <c r="Z16" s="82" t="s">
        <v>188</v>
      </c>
      <c r="AA16" s="82" t="s">
        <v>189</v>
      </c>
      <c r="AB16" s="88" t="s">
        <v>50</v>
      </c>
      <c r="AD16" s="89"/>
      <c r="AF16" s="91"/>
      <c r="AG16" s="90"/>
    </row>
    <row r="17" spans="1:33" ht="45" x14ac:dyDescent="0.25">
      <c r="A17" s="92" t="s">
        <v>190</v>
      </c>
      <c r="B17" s="82">
        <v>332377</v>
      </c>
      <c r="C17" s="82">
        <v>397058</v>
      </c>
      <c r="D17" s="82">
        <v>53.465903287252402</v>
      </c>
      <c r="E17" s="82">
        <v>-3.0200900952144698</v>
      </c>
      <c r="F17" s="82" t="s">
        <v>191</v>
      </c>
      <c r="G17" s="82" t="s">
        <v>192</v>
      </c>
      <c r="H17" s="82" t="s">
        <v>193</v>
      </c>
      <c r="I17" s="82" t="s">
        <v>37</v>
      </c>
      <c r="J17" s="84" t="s">
        <v>56</v>
      </c>
      <c r="K17" s="84" t="s">
        <v>37</v>
      </c>
      <c r="L17" s="84" t="s">
        <v>192</v>
      </c>
      <c r="M17" s="84" t="s">
        <v>179</v>
      </c>
      <c r="N17" s="84" t="s">
        <v>180</v>
      </c>
      <c r="O17" s="82" t="s">
        <v>37</v>
      </c>
      <c r="P17" s="85" t="s">
        <v>41</v>
      </c>
      <c r="Q17" s="85" t="s">
        <v>41</v>
      </c>
      <c r="R17" s="85" t="s">
        <v>41</v>
      </c>
      <c r="S17" s="82" t="s">
        <v>42</v>
      </c>
      <c r="T17" s="82" t="s">
        <v>42</v>
      </c>
      <c r="U17" s="82" t="s">
        <v>181</v>
      </c>
      <c r="V17" s="82" t="s">
        <v>45</v>
      </c>
      <c r="W17" s="82" t="s">
        <v>194</v>
      </c>
      <c r="X17" s="97" t="s">
        <v>41</v>
      </c>
      <c r="Y17" s="82" t="s">
        <v>41</v>
      </c>
      <c r="Z17" s="82" t="s">
        <v>195</v>
      </c>
      <c r="AA17" s="82" t="s">
        <v>41</v>
      </c>
      <c r="AB17" s="88" t="s">
        <v>50</v>
      </c>
      <c r="AD17" s="89"/>
      <c r="AF17" s="91"/>
      <c r="AG17" s="90"/>
    </row>
    <row r="18" spans="1:33" ht="45" x14ac:dyDescent="0.25">
      <c r="A18" s="92" t="s">
        <v>196</v>
      </c>
      <c r="B18" s="82">
        <v>592192</v>
      </c>
      <c r="C18" s="82">
        <v>175720</v>
      </c>
      <c r="D18" s="82">
        <v>51.447848964073501</v>
      </c>
      <c r="E18" s="82">
        <v>0.76444554101083195</v>
      </c>
      <c r="F18" s="82" t="s">
        <v>197</v>
      </c>
      <c r="G18" s="83" t="s">
        <v>198</v>
      </c>
      <c r="H18" s="82" t="s">
        <v>199</v>
      </c>
      <c r="I18" s="82" t="s">
        <v>37</v>
      </c>
      <c r="J18" s="84" t="s">
        <v>56</v>
      </c>
      <c r="K18" s="84" t="s">
        <v>37</v>
      </c>
      <c r="L18" s="84" t="s">
        <v>200</v>
      </c>
      <c r="M18" s="84" t="s">
        <v>179</v>
      </c>
      <c r="N18" s="84" t="s">
        <v>180</v>
      </c>
      <c r="O18" s="82" t="s">
        <v>37</v>
      </c>
      <c r="P18" s="85" t="s">
        <v>41</v>
      </c>
      <c r="Q18" s="85" t="s">
        <v>41</v>
      </c>
      <c r="R18" s="85" t="s">
        <v>41</v>
      </c>
      <c r="S18" s="82" t="s">
        <v>42</v>
      </c>
      <c r="T18" s="82" t="s">
        <v>42</v>
      </c>
      <c r="U18" s="82" t="s">
        <v>181</v>
      </c>
      <c r="V18" s="82" t="s">
        <v>45</v>
      </c>
      <c r="W18" s="82" t="s">
        <v>41</v>
      </c>
      <c r="X18" s="82" t="s">
        <v>201</v>
      </c>
      <c r="Y18" s="82" t="s">
        <v>41</v>
      </c>
      <c r="Z18" s="82" t="s">
        <v>41</v>
      </c>
      <c r="AA18" s="82" t="s">
        <v>41</v>
      </c>
      <c r="AB18" s="88" t="s">
        <v>50</v>
      </c>
      <c r="AD18" s="89"/>
      <c r="AF18" s="91"/>
      <c r="AG18" s="90"/>
    </row>
    <row r="19" spans="1:33" ht="45" x14ac:dyDescent="0.25">
      <c r="A19" s="92" t="s">
        <v>202</v>
      </c>
      <c r="B19" s="82">
        <v>359535</v>
      </c>
      <c r="C19" s="82">
        <v>385976</v>
      </c>
      <c r="D19" s="82">
        <v>53.369091092384402</v>
      </c>
      <c r="E19" s="82">
        <v>-2.6096134295001701</v>
      </c>
      <c r="F19" s="82" t="s">
        <v>203</v>
      </c>
      <c r="G19" s="82" t="s">
        <v>204</v>
      </c>
      <c r="H19" s="82" t="s">
        <v>205</v>
      </c>
      <c r="I19" s="82" t="s">
        <v>37</v>
      </c>
      <c r="J19" s="82" t="s">
        <v>56</v>
      </c>
      <c r="K19" s="82" t="s">
        <v>37</v>
      </c>
      <c r="L19" s="82" t="s">
        <v>192</v>
      </c>
      <c r="M19" s="84" t="s">
        <v>179</v>
      </c>
      <c r="N19" s="84" t="s">
        <v>180</v>
      </c>
      <c r="O19" s="82" t="s">
        <v>37</v>
      </c>
      <c r="P19" s="85" t="s">
        <v>41</v>
      </c>
      <c r="Q19" s="85" t="s">
        <v>41</v>
      </c>
      <c r="R19" s="85" t="s">
        <v>41</v>
      </c>
      <c r="S19" s="82" t="s">
        <v>42</v>
      </c>
      <c r="T19" s="82" t="s">
        <v>42</v>
      </c>
      <c r="U19" s="82" t="s">
        <v>181</v>
      </c>
      <c r="V19" s="82" t="s">
        <v>45</v>
      </c>
      <c r="W19" s="82" t="s">
        <v>41</v>
      </c>
      <c r="X19" s="82" t="s">
        <v>41</v>
      </c>
      <c r="Y19" s="82" t="s">
        <v>41</v>
      </c>
      <c r="Z19" s="82" t="s">
        <v>41</v>
      </c>
      <c r="AA19" s="82" t="s">
        <v>41</v>
      </c>
      <c r="AB19" s="88" t="s">
        <v>50</v>
      </c>
      <c r="AD19" s="89"/>
      <c r="AF19" s="91"/>
      <c r="AG19" s="90"/>
    </row>
    <row r="20" spans="1:33" ht="45" x14ac:dyDescent="0.25">
      <c r="A20" s="81" t="s">
        <v>206</v>
      </c>
      <c r="B20" s="82">
        <v>586296</v>
      </c>
      <c r="C20" s="82">
        <v>173337</v>
      </c>
      <c r="D20" s="82">
        <v>51.428406505804602</v>
      </c>
      <c r="E20" s="82">
        <v>0.67843795748932401</v>
      </c>
      <c r="F20" s="82" t="s">
        <v>207</v>
      </c>
      <c r="G20" s="83" t="s">
        <v>208</v>
      </c>
      <c r="H20" s="83" t="s">
        <v>209</v>
      </c>
      <c r="I20" s="83" t="s">
        <v>88</v>
      </c>
      <c r="J20" s="82" t="s">
        <v>56</v>
      </c>
      <c r="K20" s="82" t="s">
        <v>89</v>
      </c>
      <c r="L20" s="82" t="s">
        <v>200</v>
      </c>
      <c r="M20" s="82" t="s">
        <v>210</v>
      </c>
      <c r="N20" s="84" t="s">
        <v>211</v>
      </c>
      <c r="O20" s="82" t="s">
        <v>212</v>
      </c>
      <c r="P20" s="85">
        <v>0.36</v>
      </c>
      <c r="Q20" s="85">
        <v>0.55000000000000004</v>
      </c>
      <c r="R20" s="85">
        <v>0</v>
      </c>
      <c r="S20" s="82" t="s">
        <v>42</v>
      </c>
      <c r="T20" s="82" t="s">
        <v>42</v>
      </c>
      <c r="U20" s="82" t="s">
        <v>213</v>
      </c>
      <c r="V20" s="82" t="s">
        <v>45</v>
      </c>
      <c r="W20" s="82" t="s">
        <v>41</v>
      </c>
      <c r="X20" s="82" t="s">
        <v>201</v>
      </c>
      <c r="Y20" s="82" t="s">
        <v>41</v>
      </c>
      <c r="Z20" s="82" t="s">
        <v>41</v>
      </c>
      <c r="AA20" s="82" t="s">
        <v>214</v>
      </c>
      <c r="AB20" s="88" t="s">
        <v>120</v>
      </c>
      <c r="AD20" s="89"/>
    </row>
    <row r="21" spans="1:33" ht="30" x14ac:dyDescent="0.25">
      <c r="A21" s="81" t="s">
        <v>215</v>
      </c>
      <c r="B21" s="82">
        <v>338822</v>
      </c>
      <c r="C21" s="82">
        <v>383148</v>
      </c>
      <c r="D21" s="82">
        <v>53.341680318264402</v>
      </c>
      <c r="E21" s="82">
        <v>-2.9203214300392699</v>
      </c>
      <c r="F21" s="82" t="s">
        <v>216</v>
      </c>
      <c r="G21" s="83" t="s">
        <v>217</v>
      </c>
      <c r="H21" s="83" t="s">
        <v>218</v>
      </c>
      <c r="I21" s="83" t="s">
        <v>88</v>
      </c>
      <c r="J21" s="82" t="s">
        <v>56</v>
      </c>
      <c r="K21" s="82" t="s">
        <v>219</v>
      </c>
      <c r="L21" s="82" t="s">
        <v>192</v>
      </c>
      <c r="M21" s="82" t="s">
        <v>220</v>
      </c>
      <c r="N21" s="84" t="s">
        <v>211</v>
      </c>
      <c r="O21" s="82" t="s">
        <v>221</v>
      </c>
      <c r="P21" s="85">
        <v>0.47</v>
      </c>
      <c r="Q21" s="85">
        <v>0.71</v>
      </c>
      <c r="R21" s="85">
        <v>0</v>
      </c>
      <c r="S21" s="82" t="s">
        <v>42</v>
      </c>
      <c r="T21" s="82" t="s">
        <v>42</v>
      </c>
      <c r="U21" s="82" t="s">
        <v>213</v>
      </c>
      <c r="V21" s="82" t="s">
        <v>45</v>
      </c>
      <c r="W21" s="82" t="s">
        <v>222</v>
      </c>
      <c r="X21" s="82" t="s">
        <v>41</v>
      </c>
      <c r="Y21" s="82" t="s">
        <v>41</v>
      </c>
      <c r="Z21" s="82" t="s">
        <v>223</v>
      </c>
      <c r="AA21" s="82" t="s">
        <v>224</v>
      </c>
      <c r="AB21" s="88" t="s">
        <v>120</v>
      </c>
      <c r="AD21" s="89"/>
    </row>
    <row r="22" spans="1:33" ht="45" x14ac:dyDescent="0.25">
      <c r="A22" s="81" t="s">
        <v>225</v>
      </c>
      <c r="B22" s="82">
        <v>553752</v>
      </c>
      <c r="C22" s="82">
        <v>337055</v>
      </c>
      <c r="D22" s="82">
        <v>52.908935019891402</v>
      </c>
      <c r="E22" s="82">
        <v>0.28487079839107998</v>
      </c>
      <c r="F22" s="82" t="s">
        <v>226</v>
      </c>
      <c r="G22" s="83" t="s">
        <v>227</v>
      </c>
      <c r="H22" s="83" t="s">
        <v>87</v>
      </c>
      <c r="I22" s="83" t="s">
        <v>88</v>
      </c>
      <c r="J22" s="82" t="s">
        <v>56</v>
      </c>
      <c r="K22" s="82" t="s">
        <v>89</v>
      </c>
      <c r="L22" s="82" t="s">
        <v>41</v>
      </c>
      <c r="M22" s="82" t="s">
        <v>228</v>
      </c>
      <c r="N22" s="84" t="s">
        <v>211</v>
      </c>
      <c r="O22" s="82" t="s">
        <v>229</v>
      </c>
      <c r="P22" s="85">
        <v>0.36</v>
      </c>
      <c r="Q22" s="85">
        <v>0.55000000000000004</v>
      </c>
      <c r="R22" s="85">
        <v>0</v>
      </c>
      <c r="S22" s="82" t="s">
        <v>42</v>
      </c>
      <c r="T22" s="82" t="s">
        <v>43</v>
      </c>
      <c r="U22" s="82" t="s">
        <v>213</v>
      </c>
      <c r="V22" s="82" t="s">
        <v>45</v>
      </c>
      <c r="W22" s="82" t="s">
        <v>93</v>
      </c>
      <c r="X22" s="82" t="s">
        <v>41</v>
      </c>
      <c r="Y22" s="82" t="s">
        <v>94</v>
      </c>
      <c r="Z22" s="82" t="s">
        <v>95</v>
      </c>
      <c r="AA22" s="82" t="s">
        <v>96</v>
      </c>
      <c r="AB22" s="88" t="s">
        <v>120</v>
      </c>
      <c r="AD22" s="89"/>
    </row>
    <row r="23" spans="1:33" ht="30" x14ac:dyDescent="0.25">
      <c r="A23" s="81" t="s">
        <v>230</v>
      </c>
      <c r="B23" s="82">
        <v>334289</v>
      </c>
      <c r="C23" s="82">
        <v>447019</v>
      </c>
      <c r="D23" s="82">
        <v>53.915133756650498</v>
      </c>
      <c r="E23" s="82">
        <v>-3.00190708351604</v>
      </c>
      <c r="F23" s="82" t="s">
        <v>231</v>
      </c>
      <c r="G23" s="83" t="s">
        <v>232</v>
      </c>
      <c r="H23" s="83" t="s">
        <v>233</v>
      </c>
      <c r="I23" s="83" t="s">
        <v>234</v>
      </c>
      <c r="J23" s="82" t="s">
        <v>56</v>
      </c>
      <c r="K23" s="82" t="s">
        <v>89</v>
      </c>
      <c r="L23" s="82" t="s">
        <v>41</v>
      </c>
      <c r="M23" s="82" t="s">
        <v>235</v>
      </c>
      <c r="N23" s="84" t="s">
        <v>211</v>
      </c>
      <c r="O23" s="82" t="s">
        <v>236</v>
      </c>
      <c r="P23" s="85">
        <v>0.35</v>
      </c>
      <c r="Q23" s="85">
        <v>0.53</v>
      </c>
      <c r="R23" s="85">
        <v>0</v>
      </c>
      <c r="S23" s="82" t="s">
        <v>42</v>
      </c>
      <c r="T23" s="82" t="s">
        <v>42</v>
      </c>
      <c r="U23" s="82" t="s">
        <v>213</v>
      </c>
      <c r="V23" s="82" t="s">
        <v>45</v>
      </c>
      <c r="W23" s="82" t="s">
        <v>237</v>
      </c>
      <c r="X23" s="82" t="s">
        <v>238</v>
      </c>
      <c r="Y23" s="82" t="s">
        <v>41</v>
      </c>
      <c r="Z23" s="82" t="s">
        <v>41</v>
      </c>
      <c r="AA23" s="82" t="s">
        <v>233</v>
      </c>
      <c r="AB23" s="88" t="s">
        <v>120</v>
      </c>
      <c r="AD23" s="89"/>
    </row>
    <row r="24" spans="1:33" ht="60" x14ac:dyDescent="0.25">
      <c r="A24" s="81" t="s">
        <v>239</v>
      </c>
      <c r="B24" s="82">
        <v>306028</v>
      </c>
      <c r="C24" s="82">
        <v>554991</v>
      </c>
      <c r="D24" s="82">
        <v>54.880812159746398</v>
      </c>
      <c r="E24" s="82">
        <v>-3.4662317136598002</v>
      </c>
      <c r="F24" s="82" t="s">
        <v>240</v>
      </c>
      <c r="G24" s="83" t="s">
        <v>241</v>
      </c>
      <c r="H24" s="83" t="s">
        <v>241</v>
      </c>
      <c r="I24" s="83" t="s">
        <v>242</v>
      </c>
      <c r="J24" s="83" t="s">
        <v>72</v>
      </c>
      <c r="K24" s="83" t="s">
        <v>243</v>
      </c>
      <c r="L24" s="83" t="s">
        <v>41</v>
      </c>
      <c r="M24" s="83" t="s">
        <v>244</v>
      </c>
      <c r="N24" s="84" t="s">
        <v>245</v>
      </c>
      <c r="O24" s="82" t="s">
        <v>246</v>
      </c>
      <c r="P24" s="85">
        <v>0.7</v>
      </c>
      <c r="Q24" s="85">
        <v>0.82</v>
      </c>
      <c r="R24" s="85">
        <v>0.8</v>
      </c>
      <c r="S24" s="82" t="s">
        <v>43</v>
      </c>
      <c r="T24" s="82" t="s">
        <v>42</v>
      </c>
      <c r="U24" s="82" t="s">
        <v>247</v>
      </c>
      <c r="V24" s="96" t="s">
        <v>248</v>
      </c>
      <c r="W24" s="97" t="s">
        <v>249</v>
      </c>
      <c r="X24" s="82" t="s">
        <v>250</v>
      </c>
      <c r="Y24" s="97" t="s">
        <v>251</v>
      </c>
      <c r="Z24" s="97" t="s">
        <v>252</v>
      </c>
      <c r="AA24" s="82" t="s">
        <v>41</v>
      </c>
      <c r="AB24" s="88" t="s">
        <v>253</v>
      </c>
      <c r="AD24" s="89"/>
    </row>
    <row r="25" spans="1:33" ht="75" x14ac:dyDescent="0.25">
      <c r="A25" s="83" t="s">
        <v>254</v>
      </c>
      <c r="B25" s="82">
        <v>266280</v>
      </c>
      <c r="C25" s="82">
        <v>44254</v>
      </c>
      <c r="D25" s="82">
        <v>50.283058465108802</v>
      </c>
      <c r="E25" s="82">
        <v>-3.87825486344728</v>
      </c>
      <c r="F25" s="82" t="s">
        <v>255</v>
      </c>
      <c r="G25" s="83" t="s">
        <v>256</v>
      </c>
      <c r="H25" s="83" t="s">
        <v>257</v>
      </c>
      <c r="I25" s="83" t="s">
        <v>142</v>
      </c>
      <c r="J25" s="83" t="s">
        <v>72</v>
      </c>
      <c r="K25" s="83" t="s">
        <v>89</v>
      </c>
      <c r="L25" s="83" t="s">
        <v>41</v>
      </c>
      <c r="M25" s="83" t="s">
        <v>258</v>
      </c>
      <c r="N25" s="84" t="s">
        <v>259</v>
      </c>
      <c r="O25" s="82" t="s">
        <v>260</v>
      </c>
      <c r="P25" s="85">
        <v>0.56000000000000005</v>
      </c>
      <c r="Q25" s="85">
        <v>0.65</v>
      </c>
      <c r="R25" s="85">
        <v>0.7</v>
      </c>
      <c r="S25" s="82" t="s">
        <v>43</v>
      </c>
      <c r="T25" s="82" t="s">
        <v>42</v>
      </c>
      <c r="U25" s="82"/>
      <c r="V25" s="96" t="s">
        <v>261</v>
      </c>
      <c r="W25" s="97" t="s">
        <v>262</v>
      </c>
      <c r="X25" s="97" t="s">
        <v>263</v>
      </c>
      <c r="Y25" s="82" t="s">
        <v>41</v>
      </c>
      <c r="Z25" s="82" t="s">
        <v>41</v>
      </c>
      <c r="AA25" s="82" t="s">
        <v>41</v>
      </c>
      <c r="AB25" s="88" t="s">
        <v>264</v>
      </c>
      <c r="AD25" s="89"/>
    </row>
    <row r="26" spans="1:33" ht="60" x14ac:dyDescent="0.25">
      <c r="A26" s="98" t="s">
        <v>265</v>
      </c>
      <c r="B26" s="82">
        <v>288047</v>
      </c>
      <c r="C26" s="82">
        <v>51969</v>
      </c>
      <c r="D26" s="82">
        <v>50.356954283002501</v>
      </c>
      <c r="E26" s="82">
        <v>-3.57515108897997</v>
      </c>
      <c r="F26" s="82" t="s">
        <v>266</v>
      </c>
      <c r="G26" s="83" t="s">
        <v>267</v>
      </c>
      <c r="H26" s="83" t="s">
        <v>267</v>
      </c>
      <c r="I26" s="83" t="s">
        <v>142</v>
      </c>
      <c r="J26" s="83" t="s">
        <v>72</v>
      </c>
      <c r="K26" s="83" t="s">
        <v>89</v>
      </c>
      <c r="L26" s="83" t="s">
        <v>41</v>
      </c>
      <c r="M26" s="83" t="s">
        <v>258</v>
      </c>
      <c r="N26" s="84" t="s">
        <v>268</v>
      </c>
      <c r="O26" s="82" t="s">
        <v>269</v>
      </c>
      <c r="P26" s="85">
        <v>0.56000000000000005</v>
      </c>
      <c r="Q26" s="85">
        <v>0.65</v>
      </c>
      <c r="R26" s="85">
        <v>0.7</v>
      </c>
      <c r="S26" s="82" t="s">
        <v>43</v>
      </c>
      <c r="T26" s="82" t="s">
        <v>42</v>
      </c>
      <c r="U26" s="82"/>
      <c r="V26" s="96" t="s">
        <v>270</v>
      </c>
      <c r="W26" s="97" t="s">
        <v>271</v>
      </c>
      <c r="X26" s="97" t="s">
        <v>272</v>
      </c>
      <c r="Y26" s="82" t="s">
        <v>41</v>
      </c>
      <c r="Z26" s="82" t="s">
        <v>41</v>
      </c>
      <c r="AA26" s="82" t="s">
        <v>41</v>
      </c>
      <c r="AB26" s="88" t="s">
        <v>273</v>
      </c>
      <c r="AD26" s="89"/>
    </row>
    <row r="27" spans="1:33" ht="60" x14ac:dyDescent="0.25">
      <c r="A27" s="98" t="s">
        <v>274</v>
      </c>
      <c r="B27" s="82">
        <v>261812</v>
      </c>
      <c r="C27" s="82">
        <v>47735</v>
      </c>
      <c r="D27" s="82">
        <v>50.313321337862398</v>
      </c>
      <c r="E27" s="82">
        <v>-3.9421914944351801</v>
      </c>
      <c r="F27" s="82" t="s">
        <v>275</v>
      </c>
      <c r="G27" s="83" t="s">
        <v>276</v>
      </c>
      <c r="H27" s="83" t="s">
        <v>276</v>
      </c>
      <c r="I27" s="83" t="s">
        <v>142</v>
      </c>
      <c r="J27" s="83" t="s">
        <v>72</v>
      </c>
      <c r="K27" s="83" t="s">
        <v>89</v>
      </c>
      <c r="L27" s="83" t="s">
        <v>41</v>
      </c>
      <c r="M27" s="83" t="s">
        <v>258</v>
      </c>
      <c r="N27" s="84" t="s">
        <v>277</v>
      </c>
      <c r="O27" s="82" t="s">
        <v>278</v>
      </c>
      <c r="P27" s="85">
        <v>0.56000000000000005</v>
      </c>
      <c r="Q27" s="85">
        <v>0.65</v>
      </c>
      <c r="R27" s="85">
        <v>0.7</v>
      </c>
      <c r="S27" s="82" t="s">
        <v>43</v>
      </c>
      <c r="T27" s="82" t="s">
        <v>42</v>
      </c>
      <c r="U27" s="82"/>
      <c r="V27" s="96" t="s">
        <v>279</v>
      </c>
      <c r="W27" s="97" t="s">
        <v>280</v>
      </c>
      <c r="X27" s="97" t="s">
        <v>281</v>
      </c>
      <c r="Y27" s="82" t="s">
        <v>41</v>
      </c>
      <c r="Z27" s="82" t="s">
        <v>41</v>
      </c>
      <c r="AA27" s="97" t="s">
        <v>282</v>
      </c>
      <c r="AB27" s="88" t="s">
        <v>283</v>
      </c>
      <c r="AD27" s="89"/>
    </row>
    <row r="28" spans="1:33" ht="45" x14ac:dyDescent="0.25">
      <c r="A28" s="98" t="s">
        <v>284</v>
      </c>
      <c r="B28" s="82">
        <v>273321</v>
      </c>
      <c r="C28" s="82">
        <v>37824</v>
      </c>
      <c r="D28" s="82">
        <v>50.226812913647102</v>
      </c>
      <c r="E28" s="82">
        <v>-3.77732376158575</v>
      </c>
      <c r="F28" s="82" t="s">
        <v>285</v>
      </c>
      <c r="G28" s="83" t="s">
        <v>286</v>
      </c>
      <c r="H28" s="83" t="s">
        <v>287</v>
      </c>
      <c r="I28" s="83" t="s">
        <v>142</v>
      </c>
      <c r="J28" s="83" t="s">
        <v>72</v>
      </c>
      <c r="K28" s="83" t="s">
        <v>89</v>
      </c>
      <c r="L28" s="83" t="s">
        <v>41</v>
      </c>
      <c r="M28" s="83" t="s">
        <v>258</v>
      </c>
      <c r="N28" s="84" t="s">
        <v>288</v>
      </c>
      <c r="O28" s="82" t="s">
        <v>289</v>
      </c>
      <c r="P28" s="85">
        <v>0.57999999999999996</v>
      </c>
      <c r="Q28" s="85">
        <v>0.68</v>
      </c>
      <c r="R28" s="85">
        <v>0.7</v>
      </c>
      <c r="S28" s="82" t="s">
        <v>43</v>
      </c>
      <c r="T28" s="82" t="s">
        <v>42</v>
      </c>
      <c r="U28" s="82"/>
      <c r="V28" s="96" t="s">
        <v>290</v>
      </c>
      <c r="W28" s="97" t="s">
        <v>41</v>
      </c>
      <c r="X28" s="82" t="s">
        <v>41</v>
      </c>
      <c r="Y28" s="82" t="s">
        <v>41</v>
      </c>
      <c r="Z28" s="82" t="s">
        <v>41</v>
      </c>
      <c r="AA28" s="97" t="s">
        <v>291</v>
      </c>
      <c r="AB28" s="88" t="s">
        <v>292</v>
      </c>
      <c r="AD28" s="89"/>
    </row>
    <row r="29" spans="1:33" ht="60" x14ac:dyDescent="0.25">
      <c r="A29" s="98" t="s">
        <v>293</v>
      </c>
      <c r="B29" s="82">
        <v>253450</v>
      </c>
      <c r="C29" s="82">
        <v>47834</v>
      </c>
      <c r="D29" s="82">
        <v>50.312185125637797</v>
      </c>
      <c r="E29" s="82">
        <v>-4.0596064435156798</v>
      </c>
      <c r="F29" s="82" t="s">
        <v>294</v>
      </c>
      <c r="G29" s="83" t="s">
        <v>295</v>
      </c>
      <c r="H29" s="83" t="s">
        <v>296</v>
      </c>
      <c r="I29" s="83" t="s">
        <v>142</v>
      </c>
      <c r="J29" s="83" t="s">
        <v>72</v>
      </c>
      <c r="K29" s="83" t="s">
        <v>89</v>
      </c>
      <c r="L29" s="83" t="s">
        <v>41</v>
      </c>
      <c r="M29" s="83" t="s">
        <v>258</v>
      </c>
      <c r="N29" s="84" t="s">
        <v>297</v>
      </c>
      <c r="O29" s="82" t="s">
        <v>298</v>
      </c>
      <c r="P29" s="85">
        <v>0.54</v>
      </c>
      <c r="Q29" s="85">
        <v>0.65</v>
      </c>
      <c r="R29" s="85">
        <v>0.6</v>
      </c>
      <c r="S29" s="82" t="s">
        <v>43</v>
      </c>
      <c r="T29" s="82" t="s">
        <v>42</v>
      </c>
      <c r="U29" s="82"/>
      <c r="V29" s="96" t="s">
        <v>299</v>
      </c>
      <c r="W29" s="97" t="s">
        <v>300</v>
      </c>
      <c r="X29" s="82" t="s">
        <v>41</v>
      </c>
      <c r="Y29" s="97" t="s">
        <v>301</v>
      </c>
      <c r="Z29" s="82" t="s">
        <v>41</v>
      </c>
      <c r="AA29" s="82" t="s">
        <v>296</v>
      </c>
      <c r="AB29" s="88" t="s">
        <v>302</v>
      </c>
      <c r="AD29" s="89"/>
    </row>
    <row r="30" spans="1:33" ht="45" x14ac:dyDescent="0.25">
      <c r="A30" s="92" t="s">
        <v>303</v>
      </c>
      <c r="B30" s="82">
        <v>399300</v>
      </c>
      <c r="C30" s="82">
        <v>89309</v>
      </c>
      <c r="D30" s="82">
        <v>50.703415999999997</v>
      </c>
      <c r="E30" s="82">
        <v>-2.0112705000000002</v>
      </c>
      <c r="F30" s="82" t="s">
        <v>304</v>
      </c>
      <c r="G30" s="82" t="s">
        <v>303</v>
      </c>
      <c r="H30" s="82" t="s">
        <v>305</v>
      </c>
      <c r="I30" s="82" t="s">
        <v>88</v>
      </c>
      <c r="J30" s="82" t="s">
        <v>72</v>
      </c>
      <c r="K30" s="82" t="s">
        <v>306</v>
      </c>
      <c r="L30" s="82" t="s">
        <v>307</v>
      </c>
      <c r="M30" s="82" t="s">
        <v>303</v>
      </c>
      <c r="N30" s="84" t="s">
        <v>308</v>
      </c>
      <c r="O30" s="82" t="s">
        <v>75</v>
      </c>
      <c r="P30" s="85" t="s">
        <v>41</v>
      </c>
      <c r="Q30" s="85" t="s">
        <v>41</v>
      </c>
      <c r="R30" s="85" t="s">
        <v>41</v>
      </c>
      <c r="S30" s="82" t="s">
        <v>42</v>
      </c>
      <c r="T30" s="82" t="s">
        <v>42</v>
      </c>
      <c r="U30" s="82" t="s">
        <v>309</v>
      </c>
      <c r="V30" s="82" t="s">
        <v>45</v>
      </c>
      <c r="W30" s="82" t="s">
        <v>310</v>
      </c>
      <c r="X30" s="82" t="s">
        <v>311</v>
      </c>
      <c r="Y30" s="82" t="s">
        <v>41</v>
      </c>
      <c r="Z30" s="82" t="s">
        <v>312</v>
      </c>
      <c r="AA30" s="82" t="s">
        <v>313</v>
      </c>
      <c r="AB30" s="88" t="s">
        <v>314</v>
      </c>
      <c r="AD30" s="89"/>
    </row>
    <row r="31" spans="1:33" ht="60" x14ac:dyDescent="0.25">
      <c r="A31" s="99" t="s">
        <v>315</v>
      </c>
      <c r="B31" s="82">
        <v>244576</v>
      </c>
      <c r="C31" s="82">
        <v>53497</v>
      </c>
      <c r="D31" s="82">
        <v>50.360803408509099</v>
      </c>
      <c r="E31" s="82">
        <v>-4.1864780288775698</v>
      </c>
      <c r="F31" s="82" t="s">
        <v>316</v>
      </c>
      <c r="G31" s="83" t="s">
        <v>317</v>
      </c>
      <c r="H31" s="83" t="s">
        <v>318</v>
      </c>
      <c r="I31" s="83" t="s">
        <v>319</v>
      </c>
      <c r="J31" s="84" t="s">
        <v>143</v>
      </c>
      <c r="K31" s="84" t="s">
        <v>320</v>
      </c>
      <c r="L31" s="84" t="s">
        <v>321</v>
      </c>
      <c r="M31" s="84" t="s">
        <v>322</v>
      </c>
      <c r="N31" s="84" t="s">
        <v>323</v>
      </c>
      <c r="O31" s="82" t="s">
        <v>324</v>
      </c>
      <c r="P31" s="85">
        <v>0.71</v>
      </c>
      <c r="Q31" s="85">
        <v>0.93</v>
      </c>
      <c r="R31" s="85">
        <v>0.5</v>
      </c>
      <c r="S31" s="82" t="s">
        <v>43</v>
      </c>
      <c r="T31" s="82" t="s">
        <v>43</v>
      </c>
      <c r="U31" s="82"/>
      <c r="V31" s="96" t="s">
        <v>325</v>
      </c>
      <c r="W31" s="97" t="s">
        <v>300</v>
      </c>
      <c r="X31" s="82" t="s">
        <v>326</v>
      </c>
      <c r="Y31" s="97" t="s">
        <v>301</v>
      </c>
      <c r="Z31" s="82" t="s">
        <v>327</v>
      </c>
      <c r="AA31" s="82" t="s">
        <v>328</v>
      </c>
      <c r="AB31" s="88" t="s">
        <v>329</v>
      </c>
      <c r="AD31" s="89"/>
    </row>
    <row r="32" spans="1:33" ht="30" x14ac:dyDescent="0.25">
      <c r="A32" s="92" t="s">
        <v>330</v>
      </c>
      <c r="B32" s="82">
        <v>454658</v>
      </c>
      <c r="C32" s="82">
        <v>525577</v>
      </c>
      <c r="D32" s="82">
        <v>54.622382069617899</v>
      </c>
      <c r="E32" s="88">
        <v>-1.15501331351028</v>
      </c>
      <c r="F32" s="82" t="s">
        <v>331</v>
      </c>
      <c r="G32" s="82" t="s">
        <v>330</v>
      </c>
      <c r="H32" s="82" t="s">
        <v>332</v>
      </c>
      <c r="I32" s="82" t="s">
        <v>37</v>
      </c>
      <c r="J32" s="92" t="s">
        <v>56</v>
      </c>
      <c r="K32" s="92" t="s">
        <v>37</v>
      </c>
      <c r="L32" s="82" t="s">
        <v>333</v>
      </c>
      <c r="M32" s="82" t="s">
        <v>334</v>
      </c>
      <c r="N32" s="82" t="s">
        <v>335</v>
      </c>
      <c r="O32" s="82" t="s">
        <v>37</v>
      </c>
      <c r="P32" s="85" t="s">
        <v>41</v>
      </c>
      <c r="Q32" s="85" t="s">
        <v>41</v>
      </c>
      <c r="R32" s="85" t="s">
        <v>41</v>
      </c>
      <c r="S32" s="82" t="s">
        <v>42</v>
      </c>
      <c r="T32" s="82" t="s">
        <v>42</v>
      </c>
      <c r="U32" s="82" t="s">
        <v>44</v>
      </c>
      <c r="V32" s="82" t="s">
        <v>45</v>
      </c>
      <c r="W32" s="82" t="s">
        <v>336</v>
      </c>
      <c r="X32" s="82" t="s">
        <v>41</v>
      </c>
      <c r="Y32" s="82" t="s">
        <v>41</v>
      </c>
      <c r="Z32" s="82" t="s">
        <v>337</v>
      </c>
      <c r="AA32" s="82" t="s">
        <v>338</v>
      </c>
      <c r="AB32" s="88" t="s">
        <v>50</v>
      </c>
      <c r="AD32" s="89"/>
    </row>
    <row r="33" spans="1:30" ht="45" x14ac:dyDescent="0.25">
      <c r="A33" s="92" t="s">
        <v>339</v>
      </c>
      <c r="B33" s="82">
        <v>287165</v>
      </c>
      <c r="C33" s="82">
        <v>55786</v>
      </c>
      <c r="D33" s="82">
        <v>50.391094448853899</v>
      </c>
      <c r="E33" s="88">
        <v>-3.5886872863515</v>
      </c>
      <c r="F33" s="82" t="s">
        <v>340</v>
      </c>
      <c r="G33" s="82" t="s">
        <v>341</v>
      </c>
      <c r="H33" s="82" t="s">
        <v>341</v>
      </c>
      <c r="I33" s="82">
        <v>2022</v>
      </c>
      <c r="J33" s="100" t="s">
        <v>72</v>
      </c>
      <c r="K33" s="100" t="s">
        <v>342</v>
      </c>
      <c r="L33" s="84" t="s">
        <v>41</v>
      </c>
      <c r="M33" s="84" t="s">
        <v>343</v>
      </c>
      <c r="N33" s="84" t="s">
        <v>344</v>
      </c>
      <c r="O33" s="82" t="s">
        <v>345</v>
      </c>
      <c r="P33" s="101">
        <v>0.59</v>
      </c>
      <c r="Q33" s="85">
        <v>0.72</v>
      </c>
      <c r="R33" s="85">
        <v>0.6</v>
      </c>
      <c r="S33" s="82" t="s">
        <v>43</v>
      </c>
      <c r="T33" s="82" t="s">
        <v>42</v>
      </c>
      <c r="U33" s="82"/>
      <c r="V33" s="82" t="s">
        <v>45</v>
      </c>
      <c r="W33" s="82" t="s">
        <v>271</v>
      </c>
      <c r="X33" s="82" t="s">
        <v>272</v>
      </c>
      <c r="Y33" s="82" t="s">
        <v>41</v>
      </c>
      <c r="Z33" s="82" t="s">
        <v>41</v>
      </c>
      <c r="AA33" s="82" t="s">
        <v>41</v>
      </c>
      <c r="AB33" s="88" t="s">
        <v>346</v>
      </c>
      <c r="AD33" s="89"/>
    </row>
    <row r="34" spans="1:30" x14ac:dyDescent="0.2">
      <c r="N34" s="89"/>
    </row>
    <row r="35" spans="1:30" x14ac:dyDescent="0.2">
      <c r="N35" s="89"/>
    </row>
  </sheetData>
  <sheetProtection sheet="1" objects="1" scenarios="1" selectLockedCells="1" selectUnlockedCells="1"/>
  <phoneticPr fontId="7" type="noConversion"/>
  <hyperlinks>
    <hyperlink ref="V25" r:id="rId1" display="https://www.southdevonaonb.org.uk/wp-content/uploads/2020/01/Avon_Estuary_Biosecurity_Plan_-_Bantham_Estate.pdf" xr:uid="{DD0FD3AA-8211-4011-8628-90B17C5CCC83}"/>
    <hyperlink ref="V28" r:id="rId2" display="http://south-devon.org/wp-content/uploads/2017/08/Salcombe-Biosecurity-Plan.pdf" xr:uid="{3F2A26E6-CB18-4A94-9457-3680CB35A8E3}"/>
    <hyperlink ref="V27" r:id="rId3" display="https://www.southdevonaonb.org.uk/wp-content/uploads/2020/01/Erme_Estuary_Biosecurity_Plan_v1.0.pdf" xr:uid="{0D2C1659-A893-47A4-819B-E14DF9CDEB7F}"/>
    <hyperlink ref="V26" r:id="rId4" display="https://www.southdevonaonb.org.uk/wp-content/uploads/2020/07/Dart-Harbour-Estuary-Biosecurity-Plan-2020-edit.pdf" xr:uid="{EE2D4C46-5495-4D99-9E4D-B2163C37DF89}"/>
    <hyperlink ref="V29" r:id="rId5" display="http://south-devon.org/wp-content/uploads/2017/08/Yealm-Estuary-Biosecurity-Plan.pdf" xr:uid="{6367BAF4-5F97-445E-8B28-EBB23523DFB1}"/>
    <hyperlink ref="V14" r:id="rId6" display="https://www.nw-ifca.gov.uk/app/uploads/NWIFCA-Biosecurity-Plan.pdf" xr:uid="{74814435-D1D9-4BFB-8F33-28C5D7BD0ADE}"/>
    <hyperlink ref="V24" r:id="rId7" display="https://solwayfirthpartnership.co.uk/wp-content/uploads/2018/09/Marine-INNS-in-Solway-2018-2021.pdf" xr:uid="{976FE66C-0879-4F99-8F48-7D0D8B0E1F6B}"/>
    <hyperlink ref="V31" r:id="rId8" display="http://www.plymouth-mpa.uk/wp-content/uploads/2018/06/180613-Tamar-Estuaries-Marine-Biosecurity-Plan.pdf" xr:uid="{F2E15356-AABD-4D18-871D-1F48367F0A0D}"/>
    <hyperlink ref="V6" r:id="rId9" display="https://www.eastern-ifca.gov.uk/wp-content/uploads/2020/03/2020-2025_The_Wash_Biosecurity_Plan.pdf" xr:uid="{143671E4-681E-49DA-817D-307CFBE278C0}"/>
    <hyperlink ref="V5" r:id="rId10" display="https://secure.toolkitfiles.co.uk/clients/17099/sitedata/Research_Reports/CIFCA-Biosecurity-Plan-2019.pdf" xr:uid="{3D2FBD34-468A-4264-A865-A7D370B8D91D}"/>
  </hyperlinks>
  <pageMargins left="0.7" right="0.7" top="0.75" bottom="0.75" header="0.3" footer="0.3"/>
  <pageSetup paperSize="9" orientation="portrait" r:id="rId11"/>
  <legacyDrawing r:id="rId12"/>
  <tableParts count="1">
    <tablePart r:id="rId13"/>
  </tablePar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4B4AF8-4138-403B-9038-2F54B77A5EF2}">
  <dimension ref="A1:AD43"/>
  <sheetViews>
    <sheetView showGridLines="0" workbookViewId="0">
      <selection sqref="A1:XFD1048576"/>
    </sheetView>
  </sheetViews>
  <sheetFormatPr defaultColWidth="9.140625" defaultRowHeight="15" x14ac:dyDescent="0.25"/>
  <cols>
    <col min="2" max="2" width="4.7109375" customWidth="1"/>
    <col min="3" max="3" width="24.7109375" customWidth="1"/>
    <col min="4" max="4" width="3.42578125" customWidth="1"/>
    <col min="5" max="5" width="24" customWidth="1"/>
    <col min="6" max="6" width="4.85546875" customWidth="1"/>
    <col min="7" max="7" width="18.7109375" customWidth="1"/>
    <col min="8" max="8" width="3.42578125" customWidth="1"/>
    <col min="9" max="9" width="11.7109375" customWidth="1"/>
    <col min="10" max="10" width="2.42578125" customWidth="1"/>
    <col min="11" max="11" width="12.28515625" customWidth="1"/>
    <col min="12" max="12" width="3" customWidth="1"/>
    <col min="13" max="13" width="11.5703125" customWidth="1"/>
    <col min="14" max="14" width="4.42578125" customWidth="1"/>
    <col min="15" max="15" width="16.7109375" customWidth="1"/>
    <col min="17" max="17" width="5" customWidth="1"/>
  </cols>
  <sheetData>
    <row r="1" spans="1:30" ht="15.75" thickBot="1" x14ac:dyDescent="0.3">
      <c r="A1" t="s">
        <v>607</v>
      </c>
    </row>
    <row r="2" spans="1:30" x14ac:dyDescent="0.25">
      <c r="B2" s="49"/>
      <c r="C2" s="56"/>
      <c r="D2" s="50"/>
      <c r="E2" s="50"/>
      <c r="F2" s="50"/>
      <c r="G2" s="50"/>
      <c r="H2" s="50"/>
      <c r="I2" s="50"/>
      <c r="J2" s="50"/>
      <c r="K2" s="50"/>
      <c r="L2" s="50"/>
      <c r="M2" s="50"/>
      <c r="N2" s="50"/>
      <c r="O2" s="50"/>
      <c r="P2" s="50"/>
      <c r="Q2" s="52"/>
    </row>
    <row r="3" spans="1:30" ht="18.75" x14ac:dyDescent="0.3">
      <c r="B3" s="51"/>
      <c r="C3" s="214" t="s">
        <v>347</v>
      </c>
      <c r="D3" s="214"/>
      <c r="E3" s="214"/>
      <c r="F3" s="214"/>
      <c r="Q3" s="53"/>
    </row>
    <row r="4" spans="1:30" x14ac:dyDescent="0.25">
      <c r="B4" s="51"/>
      <c r="D4" s="57"/>
      <c r="E4" s="57"/>
      <c r="F4" s="57"/>
      <c r="G4" s="57"/>
      <c r="Q4" s="53"/>
    </row>
    <row r="5" spans="1:30" x14ac:dyDescent="0.25">
      <c r="B5" s="51"/>
      <c r="C5" s="219" t="s">
        <v>348</v>
      </c>
      <c r="D5" s="219"/>
      <c r="E5" s="219"/>
      <c r="F5" s="219"/>
      <c r="G5" s="219"/>
      <c r="H5" s="219"/>
      <c r="I5" s="219"/>
      <c r="J5" s="219"/>
      <c r="K5" s="219"/>
      <c r="L5" s="219"/>
      <c r="M5" s="219"/>
      <c r="N5" s="219"/>
      <c r="O5" s="219"/>
      <c r="P5" s="219"/>
      <c r="Q5" s="53"/>
      <c r="R5" s="30"/>
      <c r="S5" s="30"/>
      <c r="T5" s="30"/>
      <c r="U5" s="30"/>
      <c r="V5" s="30"/>
      <c r="W5" s="30"/>
      <c r="X5" s="30"/>
      <c r="Y5" s="30"/>
      <c r="Z5" s="30"/>
      <c r="AA5" s="30"/>
      <c r="AB5" s="30"/>
      <c r="AC5" s="30"/>
      <c r="AD5" s="30"/>
    </row>
    <row r="6" spans="1:30" x14ac:dyDescent="0.25">
      <c r="B6" s="51"/>
      <c r="C6" s="219"/>
      <c r="D6" s="219"/>
      <c r="E6" s="219"/>
      <c r="F6" s="219"/>
      <c r="G6" s="219"/>
      <c r="H6" s="219"/>
      <c r="I6" s="219"/>
      <c r="J6" s="219"/>
      <c r="K6" s="219"/>
      <c r="L6" s="219"/>
      <c r="M6" s="219"/>
      <c r="N6" s="219"/>
      <c r="O6" s="219"/>
      <c r="P6" s="219"/>
      <c r="Q6" s="53"/>
      <c r="R6" s="30"/>
      <c r="S6" s="30"/>
      <c r="T6" s="30"/>
      <c r="U6" s="30"/>
      <c r="V6" s="30"/>
      <c r="W6" s="30"/>
      <c r="X6" s="30"/>
      <c r="Y6" s="30"/>
      <c r="Z6" s="30"/>
      <c r="AA6" s="30"/>
      <c r="AB6" s="30"/>
      <c r="AC6" s="30"/>
      <c r="AD6" s="30"/>
    </row>
    <row r="7" spans="1:30" x14ac:dyDescent="0.25">
      <c r="B7" s="51"/>
      <c r="C7" s="219"/>
      <c r="D7" s="219"/>
      <c r="E7" s="219"/>
      <c r="F7" s="219"/>
      <c r="G7" s="219"/>
      <c r="H7" s="219"/>
      <c r="I7" s="219"/>
      <c r="J7" s="219"/>
      <c r="K7" s="219"/>
      <c r="L7" s="219"/>
      <c r="M7" s="219"/>
      <c r="N7" s="219"/>
      <c r="O7" s="219"/>
      <c r="P7" s="219"/>
      <c r="Q7" s="53"/>
      <c r="R7" s="30"/>
      <c r="S7" s="30"/>
      <c r="T7" s="30"/>
      <c r="U7" s="30"/>
      <c r="V7" s="30"/>
      <c r="W7" s="30"/>
      <c r="X7" s="30"/>
      <c r="Y7" s="30"/>
      <c r="Z7" s="30"/>
      <c r="AA7" s="30"/>
      <c r="AB7" s="30"/>
      <c r="AC7" s="30"/>
      <c r="AD7" s="30"/>
    </row>
    <row r="8" spans="1:30" x14ac:dyDescent="0.25">
      <c r="B8" s="51"/>
      <c r="C8" s="219"/>
      <c r="D8" s="219"/>
      <c r="E8" s="219"/>
      <c r="F8" s="219"/>
      <c r="G8" s="219"/>
      <c r="H8" s="219"/>
      <c r="I8" s="219"/>
      <c r="J8" s="219"/>
      <c r="K8" s="219"/>
      <c r="L8" s="219"/>
      <c r="M8" s="219"/>
      <c r="N8" s="219"/>
      <c r="O8" s="219"/>
      <c r="P8" s="219"/>
      <c r="Q8" s="53"/>
      <c r="R8" s="30"/>
      <c r="S8" s="30"/>
      <c r="T8" s="30"/>
      <c r="U8" s="30"/>
      <c r="V8" s="30"/>
      <c r="W8" s="30"/>
      <c r="X8" s="30"/>
      <c r="Y8" s="30"/>
      <c r="Z8" s="30"/>
      <c r="AA8" s="30"/>
      <c r="AB8" s="30"/>
      <c r="AC8" s="30"/>
      <c r="AD8" s="30"/>
    </row>
    <row r="9" spans="1:30" x14ac:dyDescent="0.25">
      <c r="B9" s="51"/>
      <c r="C9" s="58"/>
      <c r="D9" s="58"/>
      <c r="E9" s="58"/>
      <c r="F9" s="58"/>
      <c r="G9" s="58"/>
      <c r="H9" s="58"/>
      <c r="I9" s="58"/>
      <c r="J9" s="58"/>
      <c r="K9" s="58"/>
      <c r="L9" s="58"/>
      <c r="M9" s="58"/>
      <c r="N9" s="58"/>
      <c r="O9" s="58"/>
      <c r="P9" s="58"/>
      <c r="Q9" s="53"/>
      <c r="R9" s="30"/>
      <c r="S9" s="30"/>
      <c r="T9" s="30"/>
      <c r="U9" s="30"/>
      <c r="V9" s="30"/>
      <c r="W9" s="30"/>
      <c r="X9" s="30"/>
      <c r="Y9" s="30"/>
      <c r="Z9" s="30"/>
      <c r="AA9" s="30"/>
      <c r="AB9" s="30"/>
      <c r="AC9" s="30"/>
      <c r="AD9" s="30"/>
    </row>
    <row r="10" spans="1:30" ht="18.75" x14ac:dyDescent="0.3">
      <c r="B10" s="51"/>
      <c r="C10" s="59" t="s">
        <v>349</v>
      </c>
      <c r="D10" s="60"/>
      <c r="Q10" s="53"/>
      <c r="R10" s="30"/>
      <c r="S10" s="30"/>
      <c r="T10" s="30"/>
      <c r="U10" s="30"/>
      <c r="V10" s="30"/>
      <c r="W10" s="30"/>
      <c r="X10" s="30"/>
      <c r="Y10" s="30"/>
      <c r="Z10" s="30"/>
      <c r="AA10" s="30"/>
      <c r="AB10" s="30"/>
      <c r="AC10" s="30"/>
      <c r="AD10" s="30"/>
    </row>
    <row r="11" spans="1:30" x14ac:dyDescent="0.25">
      <c r="B11" s="51"/>
      <c r="C11" s="60"/>
      <c r="Q11" s="53"/>
      <c r="R11" s="30"/>
      <c r="S11" s="30"/>
      <c r="T11" s="30"/>
      <c r="U11" s="30"/>
      <c r="V11" s="30"/>
      <c r="W11" s="30"/>
      <c r="X11" s="30"/>
      <c r="Y11" s="30"/>
      <c r="Z11" s="30"/>
      <c r="AA11" s="30"/>
      <c r="AB11" s="30"/>
      <c r="AC11" s="30"/>
      <c r="AD11" s="30"/>
    </row>
    <row r="12" spans="1:30" ht="15" customHeight="1" x14ac:dyDescent="0.25">
      <c r="B12" s="51"/>
      <c r="C12" s="219" t="s">
        <v>350</v>
      </c>
      <c r="D12" s="219"/>
      <c r="E12" s="219"/>
      <c r="F12" s="219"/>
      <c r="G12" s="219"/>
      <c r="H12" s="219"/>
      <c r="I12" s="219"/>
      <c r="J12" s="219"/>
      <c r="K12" s="219"/>
      <c r="L12" s="219"/>
      <c r="M12" s="219"/>
      <c r="N12" s="219"/>
      <c r="O12" s="219"/>
      <c r="P12" s="219"/>
      <c r="Q12" s="53"/>
      <c r="R12" s="30"/>
      <c r="S12" s="30"/>
      <c r="T12" s="30"/>
      <c r="U12" s="30"/>
      <c r="V12" s="30"/>
      <c r="W12" s="30"/>
      <c r="X12" s="30"/>
      <c r="Y12" s="30"/>
      <c r="Z12" s="30"/>
      <c r="AA12" s="30"/>
      <c r="AB12" s="30"/>
      <c r="AC12" s="30"/>
      <c r="AD12" s="30"/>
    </row>
    <row r="13" spans="1:30" x14ac:dyDescent="0.25">
      <c r="B13" s="51"/>
      <c r="C13" s="219"/>
      <c r="D13" s="219"/>
      <c r="E13" s="219"/>
      <c r="F13" s="219"/>
      <c r="G13" s="219"/>
      <c r="H13" s="219"/>
      <c r="I13" s="219"/>
      <c r="J13" s="219"/>
      <c r="K13" s="219"/>
      <c r="L13" s="219"/>
      <c r="M13" s="219"/>
      <c r="N13" s="219"/>
      <c r="O13" s="219"/>
      <c r="P13" s="219"/>
      <c r="Q13" s="53"/>
    </row>
    <row r="14" spans="1:30" x14ac:dyDescent="0.25">
      <c r="B14" s="51"/>
      <c r="C14" s="219"/>
      <c r="D14" s="219"/>
      <c r="E14" s="219"/>
      <c r="F14" s="219"/>
      <c r="G14" s="219"/>
      <c r="H14" s="219"/>
      <c r="I14" s="219"/>
      <c r="J14" s="219"/>
      <c r="K14" s="219"/>
      <c r="L14" s="219"/>
      <c r="M14" s="219"/>
      <c r="N14" s="219"/>
      <c r="O14" s="219"/>
      <c r="P14" s="219"/>
      <c r="Q14" s="53"/>
    </row>
    <row r="15" spans="1:30" x14ac:dyDescent="0.25">
      <c r="B15" s="51"/>
      <c r="C15" s="219"/>
      <c r="D15" s="219"/>
      <c r="E15" s="219"/>
      <c r="F15" s="219"/>
      <c r="G15" s="219"/>
      <c r="H15" s="219"/>
      <c r="I15" s="219"/>
      <c r="J15" s="219"/>
      <c r="K15" s="219"/>
      <c r="L15" s="219"/>
      <c r="M15" s="219"/>
      <c r="N15" s="219"/>
      <c r="O15" s="219"/>
      <c r="P15" s="219"/>
      <c r="Q15" s="53"/>
    </row>
    <row r="16" spans="1:30" x14ac:dyDescent="0.25">
      <c r="B16" s="51"/>
      <c r="C16" s="219"/>
      <c r="D16" s="219"/>
      <c r="E16" s="219"/>
      <c r="F16" s="219"/>
      <c r="G16" s="219"/>
      <c r="H16" s="219"/>
      <c r="I16" s="219"/>
      <c r="J16" s="219"/>
      <c r="K16" s="219"/>
      <c r="L16" s="219"/>
      <c r="M16" s="219"/>
      <c r="N16" s="219"/>
      <c r="O16" s="219"/>
      <c r="P16" s="219"/>
      <c r="Q16" s="53"/>
    </row>
    <row r="17" spans="2:17" ht="24.6" customHeight="1" x14ac:dyDescent="0.25">
      <c r="B17" s="51"/>
      <c r="C17" s="219"/>
      <c r="D17" s="219"/>
      <c r="E17" s="219"/>
      <c r="F17" s="219"/>
      <c r="G17" s="219"/>
      <c r="H17" s="219"/>
      <c r="I17" s="219"/>
      <c r="J17" s="219"/>
      <c r="K17" s="219"/>
      <c r="L17" s="219"/>
      <c r="M17" s="219"/>
      <c r="N17" s="219"/>
      <c r="O17" s="219"/>
      <c r="P17" s="219"/>
      <c r="Q17" s="53"/>
    </row>
    <row r="18" spans="2:17" ht="15" customHeight="1" x14ac:dyDescent="0.25">
      <c r="B18" s="51"/>
      <c r="C18" s="32"/>
      <c r="D18" s="32"/>
      <c r="E18" s="32"/>
      <c r="F18" s="32"/>
      <c r="G18" s="32"/>
      <c r="H18" s="32"/>
      <c r="I18" s="32"/>
      <c r="J18" s="32"/>
      <c r="K18" s="32"/>
      <c r="L18" s="32"/>
      <c r="M18" s="32"/>
      <c r="N18" s="32"/>
      <c r="O18" s="32"/>
      <c r="P18" s="32"/>
      <c r="Q18" s="53"/>
    </row>
    <row r="19" spans="2:17" x14ac:dyDescent="0.25">
      <c r="B19" s="51"/>
      <c r="C19" s="218" t="s">
        <v>351</v>
      </c>
      <c r="D19" s="218"/>
      <c r="E19" s="218"/>
      <c r="F19" s="218"/>
      <c r="G19" s="218"/>
      <c r="H19" s="218"/>
      <c r="I19" s="218"/>
      <c r="J19" s="218"/>
      <c r="K19" s="218"/>
      <c r="L19" s="218"/>
      <c r="M19" s="218"/>
      <c r="N19" s="218"/>
      <c r="O19" s="218"/>
      <c r="P19" s="218"/>
      <c r="Q19" s="53"/>
    </row>
    <row r="20" spans="2:17" x14ac:dyDescent="0.25">
      <c r="B20" s="51"/>
      <c r="C20" s="218"/>
      <c r="D20" s="218"/>
      <c r="E20" s="218"/>
      <c r="F20" s="218"/>
      <c r="G20" s="218"/>
      <c r="H20" s="218"/>
      <c r="I20" s="218"/>
      <c r="J20" s="218"/>
      <c r="K20" s="218"/>
      <c r="L20" s="218"/>
      <c r="M20" s="218"/>
      <c r="N20" s="218"/>
      <c r="O20" s="218"/>
      <c r="P20" s="218"/>
      <c r="Q20" s="53"/>
    </row>
    <row r="21" spans="2:17" x14ac:dyDescent="0.25">
      <c r="B21" s="51"/>
      <c r="C21" s="38"/>
      <c r="D21" s="38"/>
      <c r="E21" s="38"/>
      <c r="F21" s="38"/>
      <c r="G21" s="38"/>
      <c r="H21" s="38"/>
      <c r="I21" s="38"/>
      <c r="J21" s="38"/>
      <c r="K21" s="38"/>
      <c r="L21" s="38"/>
      <c r="M21" s="38"/>
      <c r="N21" s="38"/>
      <c r="O21" s="38"/>
      <c r="P21" s="38"/>
      <c r="Q21" s="53"/>
    </row>
    <row r="22" spans="2:17" ht="15" customHeight="1" x14ac:dyDescent="0.25">
      <c r="B22" s="68"/>
      <c r="C22" s="69" t="s">
        <v>352</v>
      </c>
      <c r="D22" s="216" t="s">
        <v>353</v>
      </c>
      <c r="E22" s="217" t="s">
        <v>354</v>
      </c>
      <c r="F22" s="217" t="s">
        <v>353</v>
      </c>
      <c r="G22" s="70" t="s">
        <v>355</v>
      </c>
      <c r="H22" s="215" t="s">
        <v>353</v>
      </c>
      <c r="I22" s="215" t="s">
        <v>356</v>
      </c>
      <c r="J22" s="215" t="s">
        <v>353</v>
      </c>
      <c r="K22" s="215" t="s">
        <v>357</v>
      </c>
      <c r="L22" s="215" t="s">
        <v>353</v>
      </c>
      <c r="M22" s="215" t="s">
        <v>358</v>
      </c>
      <c r="N22" s="215" t="s">
        <v>353</v>
      </c>
      <c r="O22" s="215" t="s">
        <v>359</v>
      </c>
      <c r="P22" s="71"/>
      <c r="Q22" s="53"/>
    </row>
    <row r="23" spans="2:17" ht="15.75" x14ac:dyDescent="0.25">
      <c r="B23" s="68"/>
      <c r="C23" s="72">
        <v>3</v>
      </c>
      <c r="D23" s="216"/>
      <c r="E23" s="217"/>
      <c r="F23" s="217"/>
      <c r="G23" s="73">
        <v>2</v>
      </c>
      <c r="H23" s="215"/>
      <c r="I23" s="215"/>
      <c r="J23" s="215"/>
      <c r="K23" s="215"/>
      <c r="L23" s="215"/>
      <c r="M23" s="215"/>
      <c r="N23" s="215"/>
      <c r="O23" s="215"/>
      <c r="P23" s="71"/>
      <c r="Q23" s="53"/>
    </row>
    <row r="24" spans="2:17" x14ac:dyDescent="0.25">
      <c r="B24" s="51"/>
      <c r="C24" s="61"/>
      <c r="D24" s="61"/>
      <c r="E24" s="61"/>
      <c r="F24" s="61"/>
      <c r="G24" s="61"/>
      <c r="H24" s="29"/>
      <c r="I24" s="29"/>
      <c r="J24" s="29"/>
      <c r="K24" s="29"/>
      <c r="L24" s="29"/>
      <c r="M24" s="29"/>
      <c r="N24" s="29"/>
      <c r="O24" s="29"/>
      <c r="P24" s="62"/>
      <c r="Q24" s="53"/>
    </row>
    <row r="25" spans="2:17" ht="14.45" customHeight="1" x14ac:dyDescent="0.25">
      <c r="B25" s="51"/>
      <c r="C25" s="219" t="s">
        <v>360</v>
      </c>
      <c r="D25" s="219"/>
      <c r="E25" s="219"/>
      <c r="F25" s="219"/>
      <c r="G25" s="219"/>
      <c r="H25" s="219"/>
      <c r="I25" s="219"/>
      <c r="J25" s="219"/>
      <c r="K25" s="219"/>
      <c r="L25" s="219"/>
      <c r="M25" s="219"/>
      <c r="N25" s="219"/>
      <c r="O25" s="219"/>
      <c r="P25" s="219"/>
      <c r="Q25" s="53"/>
    </row>
    <row r="26" spans="2:17" x14ac:dyDescent="0.25">
      <c r="B26" s="51"/>
      <c r="C26" s="219"/>
      <c r="D26" s="219"/>
      <c r="E26" s="219"/>
      <c r="F26" s="219"/>
      <c r="G26" s="219"/>
      <c r="H26" s="219"/>
      <c r="I26" s="219"/>
      <c r="J26" s="219"/>
      <c r="K26" s="219"/>
      <c r="L26" s="219"/>
      <c r="M26" s="219"/>
      <c r="N26" s="219"/>
      <c r="O26" s="219"/>
      <c r="P26" s="219"/>
      <c r="Q26" s="53"/>
    </row>
    <row r="27" spans="2:17" x14ac:dyDescent="0.25">
      <c r="B27" s="51"/>
      <c r="C27" s="219"/>
      <c r="D27" s="219"/>
      <c r="E27" s="219"/>
      <c r="F27" s="219"/>
      <c r="G27" s="219"/>
      <c r="H27" s="219"/>
      <c r="I27" s="219"/>
      <c r="J27" s="219"/>
      <c r="K27" s="219"/>
      <c r="L27" s="219"/>
      <c r="M27" s="219"/>
      <c r="N27" s="219"/>
      <c r="O27" s="219"/>
      <c r="P27" s="219"/>
      <c r="Q27" s="53"/>
    </row>
    <row r="28" spans="2:17" x14ac:dyDescent="0.25">
      <c r="B28" s="51"/>
      <c r="C28" s="219"/>
      <c r="D28" s="219"/>
      <c r="E28" s="219"/>
      <c r="F28" s="219"/>
      <c r="G28" s="219"/>
      <c r="H28" s="219"/>
      <c r="I28" s="219"/>
      <c r="J28" s="219"/>
      <c r="K28" s="219"/>
      <c r="L28" s="219"/>
      <c r="M28" s="219"/>
      <c r="N28" s="219"/>
      <c r="O28" s="219"/>
      <c r="P28" s="219"/>
      <c r="Q28" s="53"/>
    </row>
    <row r="29" spans="2:17" x14ac:dyDescent="0.25">
      <c r="B29" s="51"/>
      <c r="C29" s="219"/>
      <c r="D29" s="219"/>
      <c r="E29" s="219"/>
      <c r="F29" s="219"/>
      <c r="G29" s="219"/>
      <c r="H29" s="219"/>
      <c r="I29" s="219"/>
      <c r="J29" s="219"/>
      <c r="K29" s="219"/>
      <c r="L29" s="219"/>
      <c r="M29" s="219"/>
      <c r="N29" s="219"/>
      <c r="O29" s="219"/>
      <c r="P29" s="219"/>
      <c r="Q29" s="53"/>
    </row>
    <row r="30" spans="2:17" ht="15.75" x14ac:dyDescent="0.25">
      <c r="B30" s="51"/>
      <c r="C30" s="218" t="s">
        <v>361</v>
      </c>
      <c r="D30" s="218"/>
      <c r="E30" s="218"/>
      <c r="F30" s="218"/>
      <c r="G30" s="218"/>
      <c r="H30" s="218"/>
      <c r="I30" s="218"/>
      <c r="J30" s="218"/>
      <c r="K30" s="218"/>
      <c r="L30" s="218"/>
      <c r="M30" s="218"/>
      <c r="N30" s="218"/>
      <c r="O30" s="218"/>
      <c r="P30" s="218"/>
      <c r="Q30" s="53"/>
    </row>
    <row r="31" spans="2:17" ht="15.75" thickBot="1" x14ac:dyDescent="0.3">
      <c r="B31" s="54"/>
      <c r="C31" s="221"/>
      <c r="D31" s="221"/>
      <c r="E31" s="221"/>
      <c r="F31" s="221"/>
      <c r="G31" s="221"/>
      <c r="H31" s="221"/>
      <c r="I31" s="221"/>
      <c r="J31" s="221"/>
      <c r="K31" s="221"/>
      <c r="L31" s="221"/>
      <c r="M31" s="221"/>
      <c r="N31" s="221"/>
      <c r="O31" s="221"/>
      <c r="P31" s="221"/>
      <c r="Q31" s="55"/>
    </row>
    <row r="32" spans="2:17" x14ac:dyDescent="0.25">
      <c r="D32" s="31"/>
      <c r="E32" s="31"/>
      <c r="F32" s="31"/>
      <c r="G32" s="31"/>
      <c r="H32" s="31"/>
      <c r="I32" s="31"/>
      <c r="J32" s="31"/>
      <c r="K32" s="31"/>
      <c r="L32" s="31"/>
      <c r="M32" s="31"/>
      <c r="N32" s="31"/>
      <c r="O32" s="31"/>
    </row>
    <row r="33" spans="3:16" ht="14.45" customHeight="1" x14ac:dyDescent="0.25">
      <c r="C33" s="220"/>
      <c r="D33" s="220"/>
      <c r="E33" s="220"/>
      <c r="F33" s="220"/>
      <c r="G33" s="220"/>
      <c r="H33" s="220"/>
      <c r="I33" s="220"/>
      <c r="J33" s="220"/>
      <c r="K33" s="220"/>
      <c r="L33" s="220"/>
      <c r="M33" s="220"/>
      <c r="N33" s="220"/>
      <c r="O33" s="220"/>
      <c r="P33" s="220"/>
    </row>
    <row r="34" spans="3:16" x14ac:dyDescent="0.25">
      <c r="C34" s="32"/>
      <c r="D34" s="32"/>
      <c r="E34" s="32"/>
      <c r="F34" s="32"/>
      <c r="G34" s="32"/>
      <c r="H34" s="32"/>
      <c r="I34" s="32"/>
      <c r="J34" s="32"/>
      <c r="K34" s="32"/>
      <c r="L34" s="32"/>
      <c r="M34" s="32"/>
      <c r="N34" s="32"/>
      <c r="O34" s="32"/>
      <c r="P34" s="32"/>
    </row>
    <row r="35" spans="3:16" x14ac:dyDescent="0.25">
      <c r="D35" s="31"/>
      <c r="E35" s="31"/>
      <c r="F35" s="31"/>
      <c r="G35" s="31"/>
      <c r="H35" s="31"/>
      <c r="I35" s="31"/>
      <c r="J35" s="31"/>
      <c r="K35" s="31"/>
      <c r="L35" s="31"/>
      <c r="M35" s="31"/>
      <c r="N35" s="31"/>
      <c r="O35" s="31"/>
    </row>
    <row r="36" spans="3:16" ht="15" customHeight="1" x14ac:dyDescent="0.25"/>
    <row r="41" spans="3:16" x14ac:dyDescent="0.25">
      <c r="D41" s="31"/>
      <c r="E41" s="31"/>
      <c r="F41" s="31"/>
      <c r="G41" s="31"/>
      <c r="H41" s="31"/>
      <c r="I41" s="31"/>
      <c r="J41" s="31"/>
      <c r="K41" s="31"/>
      <c r="L41" s="31"/>
      <c r="M41" s="31"/>
      <c r="N41" s="31"/>
      <c r="O41" s="31"/>
    </row>
    <row r="42" spans="3:16" x14ac:dyDescent="0.25">
      <c r="D42" s="31"/>
      <c r="E42" s="31"/>
      <c r="F42" s="31"/>
      <c r="G42" s="31"/>
      <c r="H42" s="31"/>
      <c r="I42" s="31"/>
      <c r="J42" s="31"/>
      <c r="K42" s="31"/>
      <c r="L42" s="31"/>
      <c r="M42" s="31"/>
      <c r="N42" s="31"/>
      <c r="O42" s="31"/>
    </row>
    <row r="43" spans="3:16" x14ac:dyDescent="0.25">
      <c r="D43" s="31"/>
      <c r="E43" s="31"/>
      <c r="F43" s="31"/>
      <c r="G43" s="31"/>
      <c r="H43" s="31"/>
      <c r="I43" s="31"/>
      <c r="J43" s="31"/>
      <c r="K43" s="31"/>
      <c r="L43" s="31"/>
      <c r="M43" s="31"/>
      <c r="N43" s="31"/>
      <c r="O43" s="31"/>
    </row>
  </sheetData>
  <sheetProtection sheet="1" objects="1" scenarios="1" selectLockedCells="1" selectUnlockedCells="1"/>
  <mergeCells count="19">
    <mergeCell ref="C25:P29"/>
    <mergeCell ref="C33:P33"/>
    <mergeCell ref="C31:P31"/>
    <mergeCell ref="C30:P30"/>
    <mergeCell ref="C5:P8"/>
    <mergeCell ref="C3:F3"/>
    <mergeCell ref="N22:N23"/>
    <mergeCell ref="O22:O23"/>
    <mergeCell ref="D22:D23"/>
    <mergeCell ref="H22:H23"/>
    <mergeCell ref="E22:E23"/>
    <mergeCell ref="F22:F23"/>
    <mergeCell ref="I22:I23"/>
    <mergeCell ref="J22:J23"/>
    <mergeCell ref="K22:K23"/>
    <mergeCell ref="L22:L23"/>
    <mergeCell ref="C19:P20"/>
    <mergeCell ref="M22:M23"/>
    <mergeCell ref="C12:P17"/>
  </mergeCells>
  <pageMargins left="0.7" right="0.7" top="0.75" bottom="0.75" header="0.3" footer="0.3"/>
  <pageSetup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F9015C-DDF7-421F-8DE5-7972432EFF91}">
  <dimension ref="B1:AG60"/>
  <sheetViews>
    <sheetView zoomScale="80" zoomScaleNormal="80" workbookViewId="0">
      <pane xSplit="2" ySplit="3" topLeftCell="C4" activePane="bottomRight" state="frozen"/>
      <selection pane="topRight" activeCell="G39" sqref="G39"/>
      <selection pane="bottomLeft" activeCell="G39" sqref="G39"/>
      <selection pane="bottomRight"/>
    </sheetView>
  </sheetViews>
  <sheetFormatPr defaultColWidth="8.85546875" defaultRowHeight="15" x14ac:dyDescent="0.25"/>
  <cols>
    <col min="1" max="1" width="3.85546875" style="2" customWidth="1"/>
    <col min="2" max="2" width="37.5703125" style="27" customWidth="1"/>
    <col min="3" max="16" width="16.42578125" style="2" customWidth="1"/>
    <col min="17" max="20" width="15.7109375" style="2" customWidth="1"/>
    <col min="21" max="21" width="15.28515625" style="2" customWidth="1"/>
    <col min="22" max="22" width="17" style="2" customWidth="1"/>
    <col min="23" max="27" width="16.42578125" style="2" customWidth="1"/>
    <col min="28" max="30" width="8.85546875" style="2"/>
    <col min="31" max="33" width="8.85546875" style="17"/>
    <col min="34" max="16384" width="8.85546875" style="2"/>
  </cols>
  <sheetData>
    <row r="1" spans="2:28" ht="19.149999999999999" customHeight="1" thickBot="1" x14ac:dyDescent="0.3">
      <c r="C1" s="222" t="s">
        <v>362</v>
      </c>
      <c r="D1" s="222"/>
      <c r="E1" s="222"/>
      <c r="F1" s="222"/>
      <c r="G1" s="222"/>
      <c r="H1" s="222"/>
      <c r="I1" s="222"/>
      <c r="J1" s="222"/>
      <c r="K1" s="222"/>
      <c r="L1" s="222"/>
      <c r="M1" s="222"/>
      <c r="N1" s="222"/>
      <c r="O1" s="222"/>
      <c r="P1" s="222"/>
      <c r="Q1" s="222"/>
      <c r="R1" s="222"/>
      <c r="S1" s="222"/>
      <c r="T1" s="222"/>
      <c r="U1" s="222"/>
      <c r="V1" s="222"/>
      <c r="W1" s="222"/>
      <c r="X1" s="222"/>
      <c r="Y1" s="223" t="s">
        <v>363</v>
      </c>
      <c r="Z1" s="223"/>
      <c r="AA1" s="223"/>
    </row>
    <row r="2" spans="2:28" ht="14.45" customHeight="1" thickBot="1" x14ac:dyDescent="0.3">
      <c r="C2" s="224" t="s">
        <v>364</v>
      </c>
      <c r="D2" s="225"/>
      <c r="E2" s="225"/>
      <c r="F2" s="225"/>
      <c r="G2" s="225"/>
      <c r="H2" s="225"/>
      <c r="I2" s="228"/>
      <c r="J2" s="224" t="s">
        <v>365</v>
      </c>
      <c r="K2" s="228"/>
      <c r="L2" s="224" t="s">
        <v>366</v>
      </c>
      <c r="M2" s="225"/>
      <c r="N2" s="225"/>
      <c r="O2" s="225"/>
      <c r="P2" s="228"/>
      <c r="Q2" s="224" t="s">
        <v>367</v>
      </c>
      <c r="R2" s="225"/>
      <c r="S2" s="226"/>
      <c r="T2" s="227" t="s">
        <v>368</v>
      </c>
      <c r="U2" s="225"/>
      <c r="V2" s="226"/>
      <c r="W2" s="227" t="s">
        <v>369</v>
      </c>
      <c r="X2" s="228"/>
      <c r="Y2" s="224" t="s">
        <v>370</v>
      </c>
      <c r="Z2" s="225"/>
      <c r="AA2" s="226"/>
    </row>
    <row r="3" spans="2:28" s="33" customFormat="1" ht="60.75" thickBot="1" x14ac:dyDescent="0.3">
      <c r="B3" s="64" t="s">
        <v>371</v>
      </c>
      <c r="C3" s="39" t="s">
        <v>372</v>
      </c>
      <c r="D3" s="39" t="s">
        <v>373</v>
      </c>
      <c r="E3" s="39" t="s">
        <v>374</v>
      </c>
      <c r="F3" s="39" t="s">
        <v>375</v>
      </c>
      <c r="G3" s="39" t="s">
        <v>376</v>
      </c>
      <c r="H3" s="40" t="s">
        <v>377</v>
      </c>
      <c r="I3" s="34" t="s">
        <v>378</v>
      </c>
      <c r="J3" s="41" t="s">
        <v>379</v>
      </c>
      <c r="K3" s="34" t="s">
        <v>380</v>
      </c>
      <c r="L3" s="42" t="s">
        <v>381</v>
      </c>
      <c r="M3" s="41" t="s">
        <v>382</v>
      </c>
      <c r="N3" s="43" t="s">
        <v>383</v>
      </c>
      <c r="O3" s="44" t="s">
        <v>384</v>
      </c>
      <c r="P3" s="34" t="s">
        <v>385</v>
      </c>
      <c r="Q3" s="45" t="s">
        <v>386</v>
      </c>
      <c r="R3" s="40" t="s">
        <v>387</v>
      </c>
      <c r="S3" s="35" t="s">
        <v>388</v>
      </c>
      <c r="T3" s="46" t="s">
        <v>389</v>
      </c>
      <c r="U3" s="47" t="s">
        <v>390</v>
      </c>
      <c r="V3" s="36" t="s">
        <v>391</v>
      </c>
      <c r="W3" s="48" t="s">
        <v>392</v>
      </c>
      <c r="X3" s="35" t="s">
        <v>393</v>
      </c>
      <c r="Y3" s="42" t="s">
        <v>394</v>
      </c>
      <c r="Z3" s="40" t="s">
        <v>395</v>
      </c>
      <c r="AA3" s="37" t="s">
        <v>396</v>
      </c>
    </row>
    <row r="4" spans="2:28" ht="60.75" customHeight="1" x14ac:dyDescent="0.25">
      <c r="B4" s="65" t="s">
        <v>254</v>
      </c>
      <c r="C4" s="11">
        <v>2</v>
      </c>
      <c r="D4" s="5">
        <v>2</v>
      </c>
      <c r="E4" s="5">
        <v>2</v>
      </c>
      <c r="F4" s="5">
        <v>1</v>
      </c>
      <c r="G4" s="5">
        <v>3</v>
      </c>
      <c r="H4" s="6">
        <v>3</v>
      </c>
      <c r="I4" s="3">
        <f t="shared" ref="I4:I27" si="0">SUM(C4:H4)</f>
        <v>13</v>
      </c>
      <c r="J4" s="10">
        <v>3</v>
      </c>
      <c r="K4" s="3">
        <f t="shared" ref="K4:K27" si="1">J4</f>
        <v>3</v>
      </c>
      <c r="L4" s="11">
        <v>3</v>
      </c>
      <c r="M4" s="10">
        <v>1</v>
      </c>
      <c r="N4" s="5">
        <v>1</v>
      </c>
      <c r="O4" s="18">
        <v>3</v>
      </c>
      <c r="P4" s="3">
        <f t="shared" ref="P4:P27" si="2">SUM(L4:O4)</f>
        <v>8</v>
      </c>
      <c r="Q4" s="14">
        <v>1</v>
      </c>
      <c r="R4" s="21">
        <v>2</v>
      </c>
      <c r="S4" s="20">
        <f t="shared" ref="S4:S27" si="3">SUM(Q4:R4)</f>
        <v>3</v>
      </c>
      <c r="T4" s="22">
        <v>3</v>
      </c>
      <c r="U4" s="19">
        <v>1</v>
      </c>
      <c r="V4" s="4">
        <f t="shared" ref="V4:V27" si="4">SUM(T4:U4)</f>
        <v>4</v>
      </c>
      <c r="W4" s="15">
        <v>1</v>
      </c>
      <c r="X4" s="20">
        <f t="shared" ref="X4:X27" si="5">W4</f>
        <v>1</v>
      </c>
      <c r="Y4" s="11">
        <v>4</v>
      </c>
      <c r="Z4" s="6">
        <v>3</v>
      </c>
      <c r="AA4" s="24">
        <f t="shared" ref="AA4:AA9" si="6">IF(Y4="N/A", "N/A", SUM(Y4:Z4))</f>
        <v>7</v>
      </c>
    </row>
    <row r="5" spans="2:28" ht="60.75" customHeight="1" x14ac:dyDescent="0.25">
      <c r="B5" s="23" t="s">
        <v>284</v>
      </c>
      <c r="C5" s="13">
        <v>2</v>
      </c>
      <c r="D5" s="8">
        <v>2</v>
      </c>
      <c r="E5" s="8">
        <v>2</v>
      </c>
      <c r="F5" s="8">
        <v>1</v>
      </c>
      <c r="G5" s="8">
        <v>3</v>
      </c>
      <c r="H5" s="9">
        <v>3</v>
      </c>
      <c r="I5" s="4">
        <f t="shared" si="0"/>
        <v>13</v>
      </c>
      <c r="J5" s="12">
        <v>3</v>
      </c>
      <c r="K5" s="4">
        <f t="shared" si="1"/>
        <v>3</v>
      </c>
      <c r="L5" s="13">
        <v>3</v>
      </c>
      <c r="M5" s="12">
        <v>1</v>
      </c>
      <c r="N5" s="8">
        <v>1</v>
      </c>
      <c r="O5" s="19">
        <v>3</v>
      </c>
      <c r="P5" s="4">
        <f t="shared" si="2"/>
        <v>8</v>
      </c>
      <c r="Q5" s="13">
        <v>2</v>
      </c>
      <c r="R5" s="9">
        <v>2</v>
      </c>
      <c r="S5" s="4">
        <f t="shared" si="3"/>
        <v>4</v>
      </c>
      <c r="T5" s="22">
        <v>3</v>
      </c>
      <c r="U5" s="19">
        <v>1</v>
      </c>
      <c r="V5" s="4">
        <f t="shared" si="4"/>
        <v>4</v>
      </c>
      <c r="W5" s="16">
        <v>1</v>
      </c>
      <c r="X5" s="4">
        <f t="shared" si="5"/>
        <v>1</v>
      </c>
      <c r="Y5" s="13">
        <v>4</v>
      </c>
      <c r="Z5" s="9">
        <v>3</v>
      </c>
      <c r="AA5" s="22">
        <f t="shared" si="6"/>
        <v>7</v>
      </c>
    </row>
    <row r="6" spans="2:28" ht="60.75" customHeight="1" x14ac:dyDescent="0.25">
      <c r="B6" s="23" t="s">
        <v>274</v>
      </c>
      <c r="C6" s="13">
        <v>2</v>
      </c>
      <c r="D6" s="8">
        <v>2</v>
      </c>
      <c r="E6" s="8">
        <v>2</v>
      </c>
      <c r="F6" s="8">
        <v>1</v>
      </c>
      <c r="G6" s="8">
        <v>3</v>
      </c>
      <c r="H6" s="9">
        <v>3</v>
      </c>
      <c r="I6" s="4">
        <f t="shared" si="0"/>
        <v>13</v>
      </c>
      <c r="J6" s="12">
        <v>3</v>
      </c>
      <c r="K6" s="4">
        <f t="shared" si="1"/>
        <v>3</v>
      </c>
      <c r="L6" s="13">
        <v>3</v>
      </c>
      <c r="M6" s="12">
        <v>1</v>
      </c>
      <c r="N6" s="8">
        <v>1</v>
      </c>
      <c r="O6" s="19">
        <v>3</v>
      </c>
      <c r="P6" s="4">
        <f t="shared" si="2"/>
        <v>8</v>
      </c>
      <c r="Q6" s="13">
        <v>1</v>
      </c>
      <c r="R6" s="9">
        <v>2</v>
      </c>
      <c r="S6" s="4">
        <f t="shared" si="3"/>
        <v>3</v>
      </c>
      <c r="T6" s="22">
        <v>3</v>
      </c>
      <c r="U6" s="19">
        <v>1</v>
      </c>
      <c r="V6" s="4">
        <f t="shared" si="4"/>
        <v>4</v>
      </c>
      <c r="W6" s="16">
        <v>1</v>
      </c>
      <c r="X6" s="4">
        <f t="shared" si="5"/>
        <v>1</v>
      </c>
      <c r="Y6" s="13">
        <v>4</v>
      </c>
      <c r="Z6" s="9">
        <v>3</v>
      </c>
      <c r="AA6" s="22">
        <f t="shared" si="6"/>
        <v>7</v>
      </c>
    </row>
    <row r="7" spans="2:28" ht="60.75" customHeight="1" x14ac:dyDescent="0.25">
      <c r="B7" s="23" t="s">
        <v>265</v>
      </c>
      <c r="C7" s="13">
        <v>2</v>
      </c>
      <c r="D7" s="8">
        <v>2</v>
      </c>
      <c r="E7" s="8">
        <v>2</v>
      </c>
      <c r="F7" s="8">
        <v>1</v>
      </c>
      <c r="G7" s="8">
        <v>3</v>
      </c>
      <c r="H7" s="9">
        <v>3</v>
      </c>
      <c r="I7" s="4">
        <f t="shared" si="0"/>
        <v>13</v>
      </c>
      <c r="J7" s="12">
        <v>3</v>
      </c>
      <c r="K7" s="4">
        <f t="shared" si="1"/>
        <v>3</v>
      </c>
      <c r="L7" s="13">
        <v>3</v>
      </c>
      <c r="M7" s="12">
        <v>1</v>
      </c>
      <c r="N7" s="8">
        <v>1</v>
      </c>
      <c r="O7" s="19">
        <v>3</v>
      </c>
      <c r="P7" s="4">
        <f t="shared" si="2"/>
        <v>8</v>
      </c>
      <c r="Q7" s="13">
        <v>1</v>
      </c>
      <c r="R7" s="9">
        <v>2</v>
      </c>
      <c r="S7" s="4">
        <f t="shared" si="3"/>
        <v>3</v>
      </c>
      <c r="T7" s="22">
        <v>3</v>
      </c>
      <c r="U7" s="19">
        <v>1</v>
      </c>
      <c r="V7" s="4">
        <f t="shared" si="4"/>
        <v>4</v>
      </c>
      <c r="W7" s="16">
        <v>1</v>
      </c>
      <c r="X7" s="4">
        <f t="shared" si="5"/>
        <v>1</v>
      </c>
      <c r="Y7" s="13">
        <v>4</v>
      </c>
      <c r="Z7" s="9">
        <v>3</v>
      </c>
      <c r="AA7" s="22">
        <f t="shared" si="6"/>
        <v>7</v>
      </c>
      <c r="AB7" s="17"/>
    </row>
    <row r="8" spans="2:28" ht="60.75" customHeight="1" x14ac:dyDescent="0.25">
      <c r="B8" s="23" t="s">
        <v>293</v>
      </c>
      <c r="C8" s="13">
        <v>2</v>
      </c>
      <c r="D8" s="8">
        <v>2</v>
      </c>
      <c r="E8" s="8">
        <v>2</v>
      </c>
      <c r="F8" s="8">
        <v>1</v>
      </c>
      <c r="G8" s="8">
        <v>3</v>
      </c>
      <c r="H8" s="9">
        <v>3</v>
      </c>
      <c r="I8" s="4">
        <f t="shared" si="0"/>
        <v>13</v>
      </c>
      <c r="J8" s="12">
        <v>3</v>
      </c>
      <c r="K8" s="4">
        <f t="shared" si="1"/>
        <v>3</v>
      </c>
      <c r="L8" s="13">
        <v>3</v>
      </c>
      <c r="M8" s="12">
        <v>1</v>
      </c>
      <c r="N8" s="8">
        <v>1</v>
      </c>
      <c r="O8" s="19">
        <v>3</v>
      </c>
      <c r="P8" s="4">
        <f t="shared" si="2"/>
        <v>8</v>
      </c>
      <c r="Q8" s="13">
        <v>1</v>
      </c>
      <c r="R8" s="9">
        <v>2</v>
      </c>
      <c r="S8" s="4">
        <f t="shared" si="3"/>
        <v>3</v>
      </c>
      <c r="T8" s="22">
        <v>3</v>
      </c>
      <c r="U8" s="19">
        <v>1</v>
      </c>
      <c r="V8" s="4">
        <f t="shared" si="4"/>
        <v>4</v>
      </c>
      <c r="W8" s="16">
        <v>1</v>
      </c>
      <c r="X8" s="4">
        <f t="shared" si="5"/>
        <v>1</v>
      </c>
      <c r="Y8" s="13">
        <v>4</v>
      </c>
      <c r="Z8" s="9">
        <v>2</v>
      </c>
      <c r="AA8" s="22">
        <f t="shared" si="6"/>
        <v>6</v>
      </c>
    </row>
    <row r="9" spans="2:28" ht="60.75" customHeight="1" x14ac:dyDescent="0.25">
      <c r="B9" s="23" t="s">
        <v>397</v>
      </c>
      <c r="C9" s="13">
        <v>3</v>
      </c>
      <c r="D9" s="8">
        <v>2</v>
      </c>
      <c r="E9" s="25">
        <v>2</v>
      </c>
      <c r="F9" s="8">
        <v>3</v>
      </c>
      <c r="G9" s="8">
        <v>3</v>
      </c>
      <c r="H9" s="9">
        <v>3</v>
      </c>
      <c r="I9" s="4">
        <f t="shared" si="0"/>
        <v>16</v>
      </c>
      <c r="J9" s="12">
        <v>3</v>
      </c>
      <c r="K9" s="4">
        <f t="shared" si="1"/>
        <v>3</v>
      </c>
      <c r="L9" s="13">
        <v>3</v>
      </c>
      <c r="M9" s="12">
        <v>3</v>
      </c>
      <c r="N9" s="8">
        <v>1</v>
      </c>
      <c r="O9" s="19">
        <v>3</v>
      </c>
      <c r="P9" s="4">
        <f t="shared" si="2"/>
        <v>10</v>
      </c>
      <c r="Q9" s="13">
        <v>1</v>
      </c>
      <c r="R9" s="9">
        <v>3</v>
      </c>
      <c r="S9" s="4">
        <f t="shared" si="3"/>
        <v>4</v>
      </c>
      <c r="T9" s="22">
        <v>3</v>
      </c>
      <c r="U9" s="19">
        <v>1</v>
      </c>
      <c r="V9" s="4">
        <f t="shared" si="4"/>
        <v>4</v>
      </c>
      <c r="W9" s="16">
        <v>2</v>
      </c>
      <c r="X9" s="4">
        <f t="shared" si="5"/>
        <v>2</v>
      </c>
      <c r="Y9" s="13">
        <v>3</v>
      </c>
      <c r="Z9" s="9">
        <v>1</v>
      </c>
      <c r="AA9" s="22">
        <f t="shared" si="6"/>
        <v>4</v>
      </c>
    </row>
    <row r="10" spans="2:28" ht="60.75" customHeight="1" x14ac:dyDescent="0.25">
      <c r="B10" s="23" t="s">
        <v>398</v>
      </c>
      <c r="C10" s="13">
        <v>2</v>
      </c>
      <c r="D10" s="8">
        <v>2</v>
      </c>
      <c r="E10" s="8">
        <v>2</v>
      </c>
      <c r="F10" s="8">
        <v>1</v>
      </c>
      <c r="G10" s="8">
        <v>2</v>
      </c>
      <c r="H10" s="9">
        <v>3</v>
      </c>
      <c r="I10" s="4">
        <f t="shared" si="0"/>
        <v>12</v>
      </c>
      <c r="J10" s="12">
        <v>3</v>
      </c>
      <c r="K10" s="4">
        <f t="shared" si="1"/>
        <v>3</v>
      </c>
      <c r="L10" s="13">
        <v>3</v>
      </c>
      <c r="M10" s="12">
        <v>1</v>
      </c>
      <c r="N10" s="8">
        <v>1</v>
      </c>
      <c r="O10" s="19">
        <v>3</v>
      </c>
      <c r="P10" s="4">
        <f t="shared" si="2"/>
        <v>8</v>
      </c>
      <c r="Q10" s="13">
        <v>1</v>
      </c>
      <c r="R10" s="9">
        <v>2</v>
      </c>
      <c r="S10" s="4">
        <f t="shared" si="3"/>
        <v>3</v>
      </c>
      <c r="T10" s="22">
        <v>3</v>
      </c>
      <c r="U10" s="19">
        <v>1</v>
      </c>
      <c r="V10" s="4">
        <f t="shared" si="4"/>
        <v>4</v>
      </c>
      <c r="W10" s="16">
        <v>1</v>
      </c>
      <c r="X10" s="4">
        <f t="shared" si="5"/>
        <v>1</v>
      </c>
      <c r="Y10" s="13" t="s">
        <v>399</v>
      </c>
      <c r="Z10" s="9" t="s">
        <v>399</v>
      </c>
      <c r="AA10" s="22" t="str">
        <f>IF(Y10="N/A", "N/A", SUM(Y10:Z10))</f>
        <v>N/A</v>
      </c>
      <c r="AB10" s="1"/>
    </row>
    <row r="11" spans="2:28" ht="60.75" customHeight="1" x14ac:dyDescent="0.25">
      <c r="B11" s="23" t="s">
        <v>148</v>
      </c>
      <c r="C11" s="13">
        <v>2</v>
      </c>
      <c r="D11" s="8">
        <v>2</v>
      </c>
      <c r="E11" s="8">
        <v>3</v>
      </c>
      <c r="F11" s="8">
        <v>1</v>
      </c>
      <c r="G11" s="8">
        <v>3</v>
      </c>
      <c r="H11" s="9">
        <v>3</v>
      </c>
      <c r="I11" s="4">
        <f t="shared" si="0"/>
        <v>14</v>
      </c>
      <c r="J11" s="12">
        <v>3</v>
      </c>
      <c r="K11" s="4">
        <f t="shared" si="1"/>
        <v>3</v>
      </c>
      <c r="L11" s="13">
        <v>2</v>
      </c>
      <c r="M11" s="12">
        <v>1</v>
      </c>
      <c r="N11" s="8">
        <v>1</v>
      </c>
      <c r="O11" s="19">
        <v>3</v>
      </c>
      <c r="P11" s="4">
        <f t="shared" si="2"/>
        <v>7</v>
      </c>
      <c r="Q11" s="13">
        <v>1</v>
      </c>
      <c r="R11" s="9">
        <v>3</v>
      </c>
      <c r="S11" s="4">
        <f t="shared" si="3"/>
        <v>4</v>
      </c>
      <c r="T11" s="22">
        <v>2</v>
      </c>
      <c r="U11" s="19">
        <v>1</v>
      </c>
      <c r="V11" s="4">
        <f t="shared" si="4"/>
        <v>3</v>
      </c>
      <c r="W11" s="16">
        <v>2</v>
      </c>
      <c r="X11" s="4">
        <f t="shared" si="5"/>
        <v>2</v>
      </c>
      <c r="Y11" s="13" t="s">
        <v>399</v>
      </c>
      <c r="Z11" s="9" t="s">
        <v>399</v>
      </c>
      <c r="AA11" s="22" t="str">
        <f t="shared" ref="AA11:AA27" si="7">IF(Y11="N/A", "N/A", SUM(Y11:Z11))</f>
        <v>N/A</v>
      </c>
      <c r="AB11" s="27"/>
    </row>
    <row r="12" spans="2:28" ht="60.75" customHeight="1" x14ac:dyDescent="0.25">
      <c r="B12" s="23" t="s">
        <v>400</v>
      </c>
      <c r="C12" s="13">
        <v>3</v>
      </c>
      <c r="D12" s="8">
        <v>3</v>
      </c>
      <c r="E12" s="8">
        <v>2</v>
      </c>
      <c r="F12" s="8">
        <v>3</v>
      </c>
      <c r="G12" s="8">
        <v>3</v>
      </c>
      <c r="H12" s="9">
        <v>3</v>
      </c>
      <c r="I12" s="4">
        <f t="shared" si="0"/>
        <v>17</v>
      </c>
      <c r="J12" s="12">
        <v>2</v>
      </c>
      <c r="K12" s="4">
        <f t="shared" si="1"/>
        <v>2</v>
      </c>
      <c r="L12" s="13">
        <v>3</v>
      </c>
      <c r="M12" s="12">
        <v>3</v>
      </c>
      <c r="N12" s="8">
        <v>1</v>
      </c>
      <c r="O12" s="19">
        <v>3</v>
      </c>
      <c r="P12" s="4">
        <f t="shared" si="2"/>
        <v>10</v>
      </c>
      <c r="Q12" s="13">
        <v>2</v>
      </c>
      <c r="R12" s="9">
        <v>3</v>
      </c>
      <c r="S12" s="4">
        <f t="shared" si="3"/>
        <v>5</v>
      </c>
      <c r="T12" s="22">
        <v>2</v>
      </c>
      <c r="U12" s="19">
        <v>3</v>
      </c>
      <c r="V12" s="4">
        <f t="shared" si="4"/>
        <v>5</v>
      </c>
      <c r="W12" s="16">
        <v>3</v>
      </c>
      <c r="X12" s="4">
        <f t="shared" si="5"/>
        <v>3</v>
      </c>
      <c r="Y12" s="13">
        <v>3</v>
      </c>
      <c r="Z12" s="9">
        <v>4</v>
      </c>
      <c r="AA12" s="22">
        <f t="shared" si="7"/>
        <v>7</v>
      </c>
      <c r="AB12" s="1"/>
    </row>
    <row r="13" spans="2:28" ht="60.75" customHeight="1" x14ac:dyDescent="0.25">
      <c r="B13" s="23" t="s">
        <v>239</v>
      </c>
      <c r="C13" s="13">
        <v>3</v>
      </c>
      <c r="D13" s="8">
        <v>3</v>
      </c>
      <c r="E13" s="8">
        <v>2</v>
      </c>
      <c r="F13" s="8">
        <v>3</v>
      </c>
      <c r="G13" s="8">
        <v>3</v>
      </c>
      <c r="H13" s="9">
        <v>3</v>
      </c>
      <c r="I13" s="4">
        <f t="shared" si="0"/>
        <v>17</v>
      </c>
      <c r="J13" s="12">
        <v>2</v>
      </c>
      <c r="K13" s="4">
        <f t="shared" si="1"/>
        <v>2</v>
      </c>
      <c r="L13" s="13">
        <v>3</v>
      </c>
      <c r="M13" s="12">
        <v>3</v>
      </c>
      <c r="N13" s="8">
        <v>3</v>
      </c>
      <c r="O13" s="19">
        <v>3</v>
      </c>
      <c r="P13" s="4">
        <f t="shared" si="2"/>
        <v>12</v>
      </c>
      <c r="Q13" s="13">
        <v>2</v>
      </c>
      <c r="R13" s="9">
        <v>3</v>
      </c>
      <c r="S13" s="4">
        <f t="shared" si="3"/>
        <v>5</v>
      </c>
      <c r="T13" s="22">
        <v>2</v>
      </c>
      <c r="U13" s="19">
        <v>1</v>
      </c>
      <c r="V13" s="4">
        <f t="shared" si="4"/>
        <v>3</v>
      </c>
      <c r="W13" s="16">
        <v>3</v>
      </c>
      <c r="X13" s="4">
        <f t="shared" si="5"/>
        <v>3</v>
      </c>
      <c r="Y13" s="13">
        <v>5</v>
      </c>
      <c r="Z13" s="9">
        <v>3</v>
      </c>
      <c r="AA13" s="22">
        <f t="shared" si="7"/>
        <v>8</v>
      </c>
    </row>
    <row r="14" spans="2:28" ht="60.75" customHeight="1" x14ac:dyDescent="0.25">
      <c r="B14" s="23" t="s">
        <v>315</v>
      </c>
      <c r="C14" s="13">
        <v>3</v>
      </c>
      <c r="D14" s="8">
        <v>3</v>
      </c>
      <c r="E14" s="8">
        <v>3</v>
      </c>
      <c r="F14" s="8">
        <v>3</v>
      </c>
      <c r="G14" s="8">
        <v>3</v>
      </c>
      <c r="H14" s="9">
        <v>3</v>
      </c>
      <c r="I14" s="4">
        <f t="shared" si="0"/>
        <v>18</v>
      </c>
      <c r="J14" s="12">
        <v>3</v>
      </c>
      <c r="K14" s="4">
        <f t="shared" si="1"/>
        <v>3</v>
      </c>
      <c r="L14" s="13">
        <v>3</v>
      </c>
      <c r="M14" s="12">
        <v>3</v>
      </c>
      <c r="N14" s="8">
        <v>2</v>
      </c>
      <c r="O14" s="19">
        <v>3</v>
      </c>
      <c r="P14" s="4">
        <f t="shared" si="2"/>
        <v>11</v>
      </c>
      <c r="Q14" s="13">
        <v>3</v>
      </c>
      <c r="R14" s="9">
        <v>3</v>
      </c>
      <c r="S14" s="4">
        <f t="shared" si="3"/>
        <v>6</v>
      </c>
      <c r="T14" s="22">
        <v>2</v>
      </c>
      <c r="U14" s="19">
        <v>2</v>
      </c>
      <c r="V14" s="4">
        <f t="shared" si="4"/>
        <v>4</v>
      </c>
      <c r="W14" s="16">
        <v>3</v>
      </c>
      <c r="X14" s="4">
        <f t="shared" si="5"/>
        <v>3</v>
      </c>
      <c r="Y14" s="13">
        <v>3</v>
      </c>
      <c r="Z14" s="9">
        <v>2</v>
      </c>
      <c r="AA14" s="22">
        <f t="shared" si="7"/>
        <v>5</v>
      </c>
    </row>
    <row r="15" spans="2:28" ht="60.75" customHeight="1" x14ac:dyDescent="0.25">
      <c r="B15" s="65" t="s">
        <v>108</v>
      </c>
      <c r="C15" s="13">
        <v>3</v>
      </c>
      <c r="D15" s="8">
        <v>3</v>
      </c>
      <c r="E15" s="8">
        <v>3</v>
      </c>
      <c r="F15" s="8">
        <v>3</v>
      </c>
      <c r="G15" s="8">
        <v>3</v>
      </c>
      <c r="H15" s="9">
        <v>3</v>
      </c>
      <c r="I15" s="4">
        <f t="shared" si="0"/>
        <v>18</v>
      </c>
      <c r="J15" s="12">
        <v>3</v>
      </c>
      <c r="K15" s="4">
        <f t="shared" si="1"/>
        <v>3</v>
      </c>
      <c r="L15" s="13">
        <v>3</v>
      </c>
      <c r="M15" s="12">
        <v>3</v>
      </c>
      <c r="N15" s="8">
        <v>3</v>
      </c>
      <c r="O15" s="19">
        <v>3</v>
      </c>
      <c r="P15" s="4">
        <f t="shared" si="2"/>
        <v>12</v>
      </c>
      <c r="Q15" s="13">
        <v>2</v>
      </c>
      <c r="R15" s="9">
        <v>3</v>
      </c>
      <c r="S15" s="4">
        <f t="shared" si="3"/>
        <v>5</v>
      </c>
      <c r="T15" s="22">
        <v>2</v>
      </c>
      <c r="U15" s="19">
        <v>3</v>
      </c>
      <c r="V15" s="4">
        <f t="shared" si="4"/>
        <v>5</v>
      </c>
      <c r="W15" s="16">
        <v>3</v>
      </c>
      <c r="X15" s="4">
        <f t="shared" si="5"/>
        <v>3</v>
      </c>
      <c r="Y15" s="13" t="s">
        <v>399</v>
      </c>
      <c r="Z15" s="9" t="s">
        <v>399</v>
      </c>
      <c r="AA15" s="22" t="str">
        <f t="shared" si="7"/>
        <v>N/A</v>
      </c>
    </row>
    <row r="16" spans="2:28" ht="60.75" customHeight="1" x14ac:dyDescent="0.25">
      <c r="B16" s="23" t="s">
        <v>401</v>
      </c>
      <c r="C16" s="13">
        <v>3</v>
      </c>
      <c r="D16" s="8">
        <v>1</v>
      </c>
      <c r="E16" s="8">
        <v>2</v>
      </c>
      <c r="F16" s="8">
        <v>2</v>
      </c>
      <c r="G16" s="8">
        <v>3</v>
      </c>
      <c r="H16" s="9">
        <v>3</v>
      </c>
      <c r="I16" s="4">
        <f t="shared" si="0"/>
        <v>14</v>
      </c>
      <c r="J16" s="12">
        <v>3</v>
      </c>
      <c r="K16" s="4">
        <f t="shared" si="1"/>
        <v>3</v>
      </c>
      <c r="L16" s="13">
        <v>3</v>
      </c>
      <c r="M16" s="12">
        <v>3</v>
      </c>
      <c r="N16" s="8">
        <v>1</v>
      </c>
      <c r="O16" s="19">
        <v>3</v>
      </c>
      <c r="P16" s="4">
        <f t="shared" si="2"/>
        <v>10</v>
      </c>
      <c r="Q16" s="13">
        <v>1</v>
      </c>
      <c r="R16" s="9">
        <v>1</v>
      </c>
      <c r="S16" s="4">
        <f t="shared" si="3"/>
        <v>2</v>
      </c>
      <c r="T16" s="22">
        <v>1</v>
      </c>
      <c r="U16" s="19">
        <v>1</v>
      </c>
      <c r="V16" s="4">
        <f t="shared" si="4"/>
        <v>2</v>
      </c>
      <c r="W16" s="16">
        <v>1</v>
      </c>
      <c r="X16" s="4">
        <f t="shared" si="5"/>
        <v>1</v>
      </c>
      <c r="Y16" s="13">
        <v>2</v>
      </c>
      <c r="Z16" s="9">
        <v>1</v>
      </c>
      <c r="AA16" s="22">
        <f t="shared" si="7"/>
        <v>3</v>
      </c>
    </row>
    <row r="17" spans="2:28" ht="60.75" customHeight="1" x14ac:dyDescent="0.25">
      <c r="B17" s="23" t="s">
        <v>402</v>
      </c>
      <c r="C17" s="13">
        <v>2</v>
      </c>
      <c r="D17" s="8">
        <v>2</v>
      </c>
      <c r="E17" s="8">
        <v>3</v>
      </c>
      <c r="F17" s="8">
        <v>2</v>
      </c>
      <c r="G17" s="8">
        <v>3</v>
      </c>
      <c r="H17" s="9">
        <v>3</v>
      </c>
      <c r="I17" s="4">
        <f t="shared" si="0"/>
        <v>15</v>
      </c>
      <c r="J17" s="12">
        <v>3</v>
      </c>
      <c r="K17" s="4">
        <f t="shared" si="1"/>
        <v>3</v>
      </c>
      <c r="L17" s="13">
        <v>3</v>
      </c>
      <c r="M17" s="12">
        <v>3</v>
      </c>
      <c r="N17" s="8">
        <v>1</v>
      </c>
      <c r="O17" s="19">
        <v>3</v>
      </c>
      <c r="P17" s="4">
        <f t="shared" si="2"/>
        <v>10</v>
      </c>
      <c r="Q17" s="13">
        <v>1</v>
      </c>
      <c r="R17" s="9">
        <v>2</v>
      </c>
      <c r="S17" s="4">
        <f t="shared" si="3"/>
        <v>3</v>
      </c>
      <c r="T17" s="22">
        <v>2</v>
      </c>
      <c r="U17" s="19">
        <v>1</v>
      </c>
      <c r="V17" s="4">
        <f t="shared" si="4"/>
        <v>3</v>
      </c>
      <c r="W17" s="16">
        <v>1</v>
      </c>
      <c r="X17" s="4">
        <f t="shared" si="5"/>
        <v>1</v>
      </c>
      <c r="Y17" s="13">
        <v>1</v>
      </c>
      <c r="Z17" s="9">
        <v>2</v>
      </c>
      <c r="AA17" s="22">
        <f t="shared" si="7"/>
        <v>3</v>
      </c>
    </row>
    <row r="18" spans="2:28" ht="60.75" customHeight="1" x14ac:dyDescent="0.25">
      <c r="B18" s="23" t="s">
        <v>84</v>
      </c>
      <c r="C18" s="13">
        <v>2</v>
      </c>
      <c r="D18" s="8">
        <v>2</v>
      </c>
      <c r="E18" s="8">
        <v>2</v>
      </c>
      <c r="F18" s="8">
        <v>1</v>
      </c>
      <c r="G18" s="8">
        <v>2</v>
      </c>
      <c r="H18" s="9">
        <v>3</v>
      </c>
      <c r="I18" s="4">
        <f t="shared" si="0"/>
        <v>12</v>
      </c>
      <c r="J18" s="12">
        <v>2</v>
      </c>
      <c r="K18" s="4">
        <f t="shared" si="1"/>
        <v>2</v>
      </c>
      <c r="L18" s="13">
        <v>2</v>
      </c>
      <c r="M18" s="12">
        <v>1</v>
      </c>
      <c r="N18" s="8">
        <v>1</v>
      </c>
      <c r="O18" s="19">
        <v>2</v>
      </c>
      <c r="P18" s="4">
        <f t="shared" si="2"/>
        <v>6</v>
      </c>
      <c r="Q18" s="13">
        <v>2</v>
      </c>
      <c r="R18" s="9">
        <v>1</v>
      </c>
      <c r="S18" s="4">
        <f t="shared" si="3"/>
        <v>3</v>
      </c>
      <c r="T18" s="22">
        <v>1</v>
      </c>
      <c r="U18" s="19">
        <v>3</v>
      </c>
      <c r="V18" s="4">
        <f t="shared" si="4"/>
        <v>4</v>
      </c>
      <c r="W18" s="16">
        <v>1</v>
      </c>
      <c r="X18" s="4">
        <f t="shared" si="5"/>
        <v>1</v>
      </c>
      <c r="Y18" s="13">
        <v>1</v>
      </c>
      <c r="Z18" s="9">
        <v>2</v>
      </c>
      <c r="AA18" s="22">
        <f t="shared" si="7"/>
        <v>3</v>
      </c>
    </row>
    <row r="19" spans="2:28" ht="60.75" customHeight="1" x14ac:dyDescent="0.25">
      <c r="B19" s="23" t="s">
        <v>159</v>
      </c>
      <c r="C19" s="13">
        <v>3</v>
      </c>
      <c r="D19" s="8">
        <v>3</v>
      </c>
      <c r="E19" s="8">
        <v>2</v>
      </c>
      <c r="F19" s="8">
        <v>3</v>
      </c>
      <c r="G19" s="8">
        <v>3</v>
      </c>
      <c r="H19" s="9">
        <v>3</v>
      </c>
      <c r="I19" s="4">
        <f t="shared" si="0"/>
        <v>17</v>
      </c>
      <c r="J19" s="12">
        <v>2</v>
      </c>
      <c r="K19" s="4">
        <f t="shared" si="1"/>
        <v>2</v>
      </c>
      <c r="L19" s="13">
        <v>3</v>
      </c>
      <c r="M19" s="12">
        <v>3</v>
      </c>
      <c r="N19" s="8">
        <v>1</v>
      </c>
      <c r="O19" s="19">
        <v>3</v>
      </c>
      <c r="P19" s="4">
        <f t="shared" si="2"/>
        <v>10</v>
      </c>
      <c r="Q19" s="13">
        <v>2</v>
      </c>
      <c r="R19" s="9">
        <v>3</v>
      </c>
      <c r="S19" s="4">
        <f t="shared" si="3"/>
        <v>5</v>
      </c>
      <c r="T19" s="22">
        <v>2</v>
      </c>
      <c r="U19" s="19">
        <v>3</v>
      </c>
      <c r="V19" s="4">
        <f t="shared" si="4"/>
        <v>5</v>
      </c>
      <c r="W19" s="16">
        <v>3</v>
      </c>
      <c r="X19" s="4">
        <f t="shared" si="5"/>
        <v>3</v>
      </c>
      <c r="Y19" s="13">
        <v>3</v>
      </c>
      <c r="Z19" s="9">
        <v>4</v>
      </c>
      <c r="AA19" s="22">
        <f t="shared" si="7"/>
        <v>7</v>
      </c>
    </row>
    <row r="20" spans="2:28" ht="60.75" customHeight="1" x14ac:dyDescent="0.25">
      <c r="B20" s="28" t="s">
        <v>67</v>
      </c>
      <c r="C20" s="13">
        <v>3</v>
      </c>
      <c r="D20" s="8">
        <v>3</v>
      </c>
      <c r="E20" s="8">
        <v>3</v>
      </c>
      <c r="F20" s="8">
        <v>2</v>
      </c>
      <c r="G20" s="8">
        <v>2</v>
      </c>
      <c r="H20" s="9">
        <v>3</v>
      </c>
      <c r="I20" s="4">
        <f t="shared" si="0"/>
        <v>16</v>
      </c>
      <c r="J20" s="12">
        <v>2</v>
      </c>
      <c r="K20" s="4">
        <f t="shared" si="1"/>
        <v>2</v>
      </c>
      <c r="L20" s="13">
        <v>3</v>
      </c>
      <c r="M20" s="12">
        <v>3</v>
      </c>
      <c r="N20" s="8">
        <v>1</v>
      </c>
      <c r="O20" s="19">
        <v>3</v>
      </c>
      <c r="P20" s="4">
        <f t="shared" si="2"/>
        <v>10</v>
      </c>
      <c r="Q20" s="13">
        <v>2</v>
      </c>
      <c r="R20" s="9">
        <v>3</v>
      </c>
      <c r="S20" s="4">
        <f t="shared" si="3"/>
        <v>5</v>
      </c>
      <c r="T20" s="22">
        <v>3</v>
      </c>
      <c r="U20" s="19">
        <v>3</v>
      </c>
      <c r="V20" s="4">
        <f t="shared" si="4"/>
        <v>6</v>
      </c>
      <c r="W20" s="16">
        <v>2</v>
      </c>
      <c r="X20" s="4">
        <f t="shared" si="5"/>
        <v>2</v>
      </c>
      <c r="Y20" s="13" t="s">
        <v>399</v>
      </c>
      <c r="Z20" s="9" t="s">
        <v>399</v>
      </c>
      <c r="AA20" s="22" t="str">
        <f t="shared" si="7"/>
        <v>N/A</v>
      </c>
    </row>
    <row r="21" spans="2:28" ht="60.75" customHeight="1" x14ac:dyDescent="0.25">
      <c r="B21" s="63" t="s">
        <v>339</v>
      </c>
      <c r="C21" s="13">
        <v>3</v>
      </c>
      <c r="D21" s="8">
        <v>2</v>
      </c>
      <c r="E21" s="8">
        <v>3</v>
      </c>
      <c r="F21" s="8">
        <v>1</v>
      </c>
      <c r="G21" s="8">
        <v>2</v>
      </c>
      <c r="H21" s="9">
        <v>1</v>
      </c>
      <c r="I21" s="4">
        <f t="shared" si="0"/>
        <v>12</v>
      </c>
      <c r="J21" s="12">
        <v>3</v>
      </c>
      <c r="K21" s="4">
        <f t="shared" si="1"/>
        <v>3</v>
      </c>
      <c r="L21" s="13">
        <v>3</v>
      </c>
      <c r="M21" s="12">
        <v>3</v>
      </c>
      <c r="N21" s="8">
        <v>1</v>
      </c>
      <c r="O21" s="19">
        <v>3</v>
      </c>
      <c r="P21" s="4">
        <f t="shared" si="2"/>
        <v>10</v>
      </c>
      <c r="Q21" s="13">
        <v>2</v>
      </c>
      <c r="R21" s="9">
        <v>1</v>
      </c>
      <c r="S21" s="4">
        <f t="shared" si="3"/>
        <v>3</v>
      </c>
      <c r="T21" s="22">
        <v>3</v>
      </c>
      <c r="U21" s="19">
        <v>3</v>
      </c>
      <c r="V21" s="4">
        <f t="shared" si="4"/>
        <v>6</v>
      </c>
      <c r="W21" s="16">
        <v>1</v>
      </c>
      <c r="X21" s="4">
        <f t="shared" si="5"/>
        <v>1</v>
      </c>
      <c r="Y21" s="13">
        <v>3</v>
      </c>
      <c r="Z21" s="9">
        <v>3</v>
      </c>
      <c r="AA21" s="22">
        <f t="shared" si="7"/>
        <v>6</v>
      </c>
      <c r="AB21" s="17"/>
    </row>
    <row r="22" spans="2:28" ht="60.75" customHeight="1" x14ac:dyDescent="0.25">
      <c r="B22" s="65" t="s">
        <v>215</v>
      </c>
      <c r="C22" s="13">
        <v>3</v>
      </c>
      <c r="D22" s="8">
        <v>2</v>
      </c>
      <c r="E22" s="8">
        <v>2</v>
      </c>
      <c r="F22" s="8">
        <v>2</v>
      </c>
      <c r="G22" s="8">
        <v>3</v>
      </c>
      <c r="H22" s="9">
        <v>3</v>
      </c>
      <c r="I22" s="4">
        <f t="shared" si="0"/>
        <v>15</v>
      </c>
      <c r="J22" s="12">
        <v>2</v>
      </c>
      <c r="K22" s="4">
        <f t="shared" si="1"/>
        <v>2</v>
      </c>
      <c r="L22" s="13">
        <v>3</v>
      </c>
      <c r="M22" s="12">
        <v>2</v>
      </c>
      <c r="N22" s="8">
        <v>1</v>
      </c>
      <c r="O22" s="19">
        <v>3</v>
      </c>
      <c r="P22" s="4">
        <f t="shared" si="2"/>
        <v>9</v>
      </c>
      <c r="Q22" s="13">
        <v>3</v>
      </c>
      <c r="R22" s="9">
        <v>1</v>
      </c>
      <c r="S22" s="4">
        <f t="shared" si="3"/>
        <v>4</v>
      </c>
      <c r="T22" s="22">
        <v>3</v>
      </c>
      <c r="U22" s="19">
        <v>1</v>
      </c>
      <c r="V22" s="4">
        <f t="shared" si="4"/>
        <v>4</v>
      </c>
      <c r="W22" s="16">
        <v>2</v>
      </c>
      <c r="X22" s="4">
        <f t="shared" si="5"/>
        <v>2</v>
      </c>
      <c r="Y22" s="13" t="s">
        <v>399</v>
      </c>
      <c r="Z22" s="9" t="s">
        <v>399</v>
      </c>
      <c r="AA22" s="22" t="str">
        <f t="shared" si="7"/>
        <v>N/A</v>
      </c>
    </row>
    <row r="23" spans="2:28" ht="60.75" customHeight="1" x14ac:dyDescent="0.25">
      <c r="B23" s="65" t="s">
        <v>206</v>
      </c>
      <c r="C23" s="13">
        <v>2</v>
      </c>
      <c r="D23" s="8">
        <v>3</v>
      </c>
      <c r="E23" s="8">
        <v>2</v>
      </c>
      <c r="F23" s="8">
        <v>1</v>
      </c>
      <c r="G23" s="8">
        <v>3</v>
      </c>
      <c r="H23" s="9">
        <v>3</v>
      </c>
      <c r="I23" s="4">
        <f t="shared" si="0"/>
        <v>14</v>
      </c>
      <c r="J23" s="12">
        <v>2</v>
      </c>
      <c r="K23" s="4">
        <f t="shared" si="1"/>
        <v>2</v>
      </c>
      <c r="L23" s="13">
        <v>2</v>
      </c>
      <c r="M23" s="12">
        <v>1</v>
      </c>
      <c r="N23" s="8">
        <v>1</v>
      </c>
      <c r="O23" s="19">
        <v>2</v>
      </c>
      <c r="P23" s="4">
        <f t="shared" si="2"/>
        <v>6</v>
      </c>
      <c r="Q23" s="13">
        <v>1</v>
      </c>
      <c r="R23" s="9">
        <v>1</v>
      </c>
      <c r="S23" s="4">
        <f t="shared" si="3"/>
        <v>2</v>
      </c>
      <c r="T23" s="22">
        <v>3</v>
      </c>
      <c r="U23" s="19">
        <v>1</v>
      </c>
      <c r="V23" s="4">
        <f t="shared" si="4"/>
        <v>4</v>
      </c>
      <c r="W23" s="16">
        <v>1</v>
      </c>
      <c r="X23" s="4">
        <f t="shared" si="5"/>
        <v>1</v>
      </c>
      <c r="Y23" s="13" t="s">
        <v>399</v>
      </c>
      <c r="Z23" s="9" t="s">
        <v>399</v>
      </c>
      <c r="AA23" s="22" t="str">
        <f t="shared" si="7"/>
        <v>N/A</v>
      </c>
    </row>
    <row r="24" spans="2:28" ht="60.75" customHeight="1" x14ac:dyDescent="0.25">
      <c r="B24" s="65" t="s">
        <v>230</v>
      </c>
      <c r="C24" s="13">
        <v>2</v>
      </c>
      <c r="D24" s="8">
        <v>2</v>
      </c>
      <c r="E24" s="8">
        <v>2</v>
      </c>
      <c r="F24" s="8">
        <v>2</v>
      </c>
      <c r="G24" s="8">
        <v>3</v>
      </c>
      <c r="H24" s="9">
        <v>3</v>
      </c>
      <c r="I24" s="4">
        <f t="shared" si="0"/>
        <v>14</v>
      </c>
      <c r="J24" s="12">
        <v>2</v>
      </c>
      <c r="K24" s="4">
        <f t="shared" si="1"/>
        <v>2</v>
      </c>
      <c r="L24" s="13">
        <v>3</v>
      </c>
      <c r="M24" s="12">
        <v>2</v>
      </c>
      <c r="N24" s="8">
        <v>1</v>
      </c>
      <c r="O24" s="19">
        <v>3</v>
      </c>
      <c r="P24" s="4">
        <f t="shared" si="2"/>
        <v>9</v>
      </c>
      <c r="Q24" s="13">
        <v>1</v>
      </c>
      <c r="R24" s="9">
        <v>1</v>
      </c>
      <c r="S24" s="4">
        <f t="shared" si="3"/>
        <v>2</v>
      </c>
      <c r="T24" s="22">
        <v>1</v>
      </c>
      <c r="U24" s="19">
        <v>1</v>
      </c>
      <c r="V24" s="4">
        <f t="shared" si="4"/>
        <v>2</v>
      </c>
      <c r="W24" s="16">
        <v>1</v>
      </c>
      <c r="X24" s="4">
        <f t="shared" si="5"/>
        <v>1</v>
      </c>
      <c r="Y24" s="13" t="s">
        <v>399</v>
      </c>
      <c r="Z24" s="9" t="s">
        <v>399</v>
      </c>
      <c r="AA24" s="22" t="str">
        <f t="shared" si="7"/>
        <v>N/A</v>
      </c>
    </row>
    <row r="25" spans="2:28" ht="60.75" customHeight="1" x14ac:dyDescent="0.25">
      <c r="B25" s="65" t="s">
        <v>225</v>
      </c>
      <c r="C25" s="13">
        <v>2</v>
      </c>
      <c r="D25" s="8">
        <v>3</v>
      </c>
      <c r="E25" s="8">
        <v>2</v>
      </c>
      <c r="F25" s="8">
        <v>2</v>
      </c>
      <c r="G25" s="8">
        <v>2</v>
      </c>
      <c r="H25" s="9">
        <v>3</v>
      </c>
      <c r="I25" s="4">
        <f t="shared" si="0"/>
        <v>14</v>
      </c>
      <c r="J25" s="12">
        <v>3</v>
      </c>
      <c r="K25" s="4">
        <f t="shared" si="1"/>
        <v>3</v>
      </c>
      <c r="L25" s="13">
        <v>2</v>
      </c>
      <c r="M25" s="12">
        <v>1</v>
      </c>
      <c r="N25" s="8">
        <v>1</v>
      </c>
      <c r="O25" s="19">
        <v>2</v>
      </c>
      <c r="P25" s="4">
        <f t="shared" si="2"/>
        <v>6</v>
      </c>
      <c r="Q25" s="13">
        <v>1</v>
      </c>
      <c r="R25" s="9">
        <v>1</v>
      </c>
      <c r="S25" s="4">
        <f t="shared" si="3"/>
        <v>2</v>
      </c>
      <c r="T25" s="22">
        <v>1</v>
      </c>
      <c r="U25" s="19">
        <v>1</v>
      </c>
      <c r="V25" s="4">
        <f t="shared" si="4"/>
        <v>2</v>
      </c>
      <c r="W25" s="16">
        <v>1</v>
      </c>
      <c r="X25" s="4">
        <f t="shared" si="5"/>
        <v>1</v>
      </c>
      <c r="Y25" s="13" t="s">
        <v>399</v>
      </c>
      <c r="Z25" s="9" t="s">
        <v>399</v>
      </c>
      <c r="AA25" s="22" t="str">
        <f t="shared" si="7"/>
        <v>N/A</v>
      </c>
    </row>
    <row r="26" spans="2:28" ht="60.75" customHeight="1" x14ac:dyDescent="0.25">
      <c r="B26" s="63" t="s">
        <v>121</v>
      </c>
      <c r="C26" s="13">
        <v>2</v>
      </c>
      <c r="D26" s="8">
        <v>2</v>
      </c>
      <c r="E26" s="8">
        <v>3</v>
      </c>
      <c r="F26" s="8">
        <v>2</v>
      </c>
      <c r="G26" s="8">
        <v>1</v>
      </c>
      <c r="H26" s="9">
        <v>1</v>
      </c>
      <c r="I26" s="4">
        <f t="shared" si="0"/>
        <v>11</v>
      </c>
      <c r="J26" s="12">
        <v>3</v>
      </c>
      <c r="K26" s="4">
        <f t="shared" si="1"/>
        <v>3</v>
      </c>
      <c r="L26" s="13">
        <v>3</v>
      </c>
      <c r="M26" s="12">
        <v>2</v>
      </c>
      <c r="N26" s="8">
        <v>1</v>
      </c>
      <c r="O26" s="19">
        <v>3</v>
      </c>
      <c r="P26" s="4">
        <f t="shared" si="2"/>
        <v>9</v>
      </c>
      <c r="Q26" s="13">
        <v>1</v>
      </c>
      <c r="R26" s="9">
        <v>2</v>
      </c>
      <c r="S26" s="4">
        <f t="shared" si="3"/>
        <v>3</v>
      </c>
      <c r="T26" s="22">
        <v>1</v>
      </c>
      <c r="U26" s="19">
        <v>1</v>
      </c>
      <c r="V26" s="4">
        <f t="shared" si="4"/>
        <v>2</v>
      </c>
      <c r="W26" s="16">
        <v>2</v>
      </c>
      <c r="X26" s="4">
        <f t="shared" si="5"/>
        <v>2</v>
      </c>
      <c r="Y26" s="13" t="s">
        <v>399</v>
      </c>
      <c r="Z26" s="9" t="s">
        <v>399</v>
      </c>
      <c r="AA26" s="22" t="str">
        <f t="shared" si="7"/>
        <v>N/A</v>
      </c>
    </row>
    <row r="27" spans="2:28" ht="60.75" customHeight="1" x14ac:dyDescent="0.25">
      <c r="B27" s="63" t="s">
        <v>51</v>
      </c>
      <c r="C27" s="13">
        <v>2</v>
      </c>
      <c r="D27" s="8">
        <v>3</v>
      </c>
      <c r="E27" s="8">
        <v>2</v>
      </c>
      <c r="F27" s="8">
        <v>2</v>
      </c>
      <c r="G27" s="8">
        <v>2</v>
      </c>
      <c r="H27" s="9">
        <v>3</v>
      </c>
      <c r="I27" s="4">
        <f t="shared" si="0"/>
        <v>14</v>
      </c>
      <c r="J27" s="12">
        <v>2</v>
      </c>
      <c r="K27" s="4">
        <f t="shared" si="1"/>
        <v>2</v>
      </c>
      <c r="L27" s="13">
        <v>3</v>
      </c>
      <c r="M27" s="12">
        <v>2</v>
      </c>
      <c r="N27" s="8">
        <v>2</v>
      </c>
      <c r="O27" s="19">
        <v>3</v>
      </c>
      <c r="P27" s="4">
        <f t="shared" si="2"/>
        <v>10</v>
      </c>
      <c r="Q27" s="13">
        <v>2</v>
      </c>
      <c r="R27" s="9">
        <v>2</v>
      </c>
      <c r="S27" s="4">
        <f t="shared" si="3"/>
        <v>4</v>
      </c>
      <c r="T27" s="22">
        <v>2</v>
      </c>
      <c r="U27" s="19">
        <v>1</v>
      </c>
      <c r="V27" s="4">
        <f t="shared" si="4"/>
        <v>3</v>
      </c>
      <c r="W27" s="16">
        <v>3</v>
      </c>
      <c r="X27" s="4">
        <f t="shared" si="5"/>
        <v>3</v>
      </c>
      <c r="Y27" s="13" t="s">
        <v>399</v>
      </c>
      <c r="Z27" s="9" t="s">
        <v>399</v>
      </c>
      <c r="AA27" s="22" t="str">
        <f t="shared" si="7"/>
        <v>N/A</v>
      </c>
    </row>
    <row r="28" spans="2:28" x14ac:dyDescent="0.25">
      <c r="B28" s="26"/>
      <c r="C28" s="7"/>
      <c r="D28" s="8"/>
      <c r="E28" s="8"/>
      <c r="F28" s="8"/>
      <c r="G28" s="8"/>
      <c r="H28" s="9"/>
      <c r="I28" s="4">
        <f t="shared" ref="I28:I60" si="8">SUM(C28:H28)</f>
        <v>0</v>
      </c>
      <c r="J28" s="12"/>
      <c r="K28" s="4">
        <f t="shared" ref="K28:K60" si="9">J28</f>
        <v>0</v>
      </c>
      <c r="L28" s="13"/>
      <c r="M28" s="12"/>
      <c r="N28" s="8"/>
      <c r="O28" s="19"/>
      <c r="P28" s="4">
        <f t="shared" ref="P28:P60" si="10">SUM(L28:O28)</f>
        <v>0</v>
      </c>
      <c r="Q28" s="13"/>
      <c r="R28" s="9"/>
      <c r="S28" s="4">
        <f t="shared" ref="S28:S60" si="11">SUM(Q28:R28)</f>
        <v>0</v>
      </c>
      <c r="T28" s="22"/>
      <c r="U28" s="19"/>
      <c r="V28" s="4">
        <f t="shared" ref="V28:V60" si="12">SUM(T28:U28)</f>
        <v>0</v>
      </c>
      <c r="W28" s="16"/>
      <c r="X28" s="4">
        <f t="shared" ref="X28:X60" si="13">W28</f>
        <v>0</v>
      </c>
      <c r="Y28" s="13"/>
      <c r="Z28" s="9"/>
      <c r="AA28" s="22">
        <f t="shared" ref="AA28:AA60" si="14">SUM(Y28:Z28)</f>
        <v>0</v>
      </c>
    </row>
    <row r="29" spans="2:28" x14ac:dyDescent="0.25">
      <c r="B29" s="26"/>
      <c r="C29" s="7"/>
      <c r="D29" s="8"/>
      <c r="E29" s="8"/>
      <c r="F29" s="8"/>
      <c r="G29" s="8"/>
      <c r="H29" s="9"/>
      <c r="I29" s="4">
        <f t="shared" si="8"/>
        <v>0</v>
      </c>
      <c r="J29" s="12"/>
      <c r="K29" s="4">
        <f t="shared" si="9"/>
        <v>0</v>
      </c>
      <c r="L29" s="13"/>
      <c r="M29" s="12"/>
      <c r="N29" s="8"/>
      <c r="O29" s="19"/>
      <c r="P29" s="4">
        <f t="shared" si="10"/>
        <v>0</v>
      </c>
      <c r="Q29" s="13"/>
      <c r="R29" s="9"/>
      <c r="S29" s="4">
        <f t="shared" si="11"/>
        <v>0</v>
      </c>
      <c r="T29" s="22"/>
      <c r="U29" s="19"/>
      <c r="V29" s="4">
        <f t="shared" si="12"/>
        <v>0</v>
      </c>
      <c r="W29" s="16"/>
      <c r="X29" s="4">
        <f t="shared" si="13"/>
        <v>0</v>
      </c>
      <c r="Y29" s="13"/>
      <c r="Z29" s="9"/>
      <c r="AA29" s="22">
        <f t="shared" si="14"/>
        <v>0</v>
      </c>
    </row>
    <row r="30" spans="2:28" x14ac:dyDescent="0.25">
      <c r="B30" s="26"/>
      <c r="C30" s="7"/>
      <c r="D30" s="8"/>
      <c r="E30" s="8"/>
      <c r="F30" s="8"/>
      <c r="G30" s="8"/>
      <c r="H30" s="9"/>
      <c r="I30" s="4">
        <f t="shared" si="8"/>
        <v>0</v>
      </c>
      <c r="J30" s="12"/>
      <c r="K30" s="4">
        <f t="shared" si="9"/>
        <v>0</v>
      </c>
      <c r="L30" s="13"/>
      <c r="M30" s="12"/>
      <c r="N30" s="8"/>
      <c r="O30" s="19"/>
      <c r="P30" s="4">
        <f t="shared" si="10"/>
        <v>0</v>
      </c>
      <c r="Q30" s="13"/>
      <c r="R30" s="9"/>
      <c r="S30" s="4">
        <f t="shared" si="11"/>
        <v>0</v>
      </c>
      <c r="T30" s="22"/>
      <c r="U30" s="19"/>
      <c r="V30" s="4">
        <f t="shared" si="12"/>
        <v>0</v>
      </c>
      <c r="W30" s="16"/>
      <c r="X30" s="4">
        <f t="shared" si="13"/>
        <v>0</v>
      </c>
      <c r="Y30" s="13"/>
      <c r="Z30" s="9"/>
      <c r="AA30" s="22">
        <f t="shared" si="14"/>
        <v>0</v>
      </c>
    </row>
    <row r="31" spans="2:28" x14ac:dyDescent="0.25">
      <c r="B31" s="26"/>
      <c r="C31" s="7"/>
      <c r="D31" s="8"/>
      <c r="E31" s="8"/>
      <c r="F31" s="8"/>
      <c r="G31" s="8"/>
      <c r="H31" s="9"/>
      <c r="I31" s="4">
        <f t="shared" si="8"/>
        <v>0</v>
      </c>
      <c r="J31" s="12"/>
      <c r="K31" s="4">
        <f t="shared" si="9"/>
        <v>0</v>
      </c>
      <c r="L31" s="13"/>
      <c r="M31" s="12"/>
      <c r="N31" s="8"/>
      <c r="O31" s="19"/>
      <c r="P31" s="4">
        <f t="shared" si="10"/>
        <v>0</v>
      </c>
      <c r="Q31" s="13"/>
      <c r="R31" s="9"/>
      <c r="S31" s="4">
        <f t="shared" si="11"/>
        <v>0</v>
      </c>
      <c r="T31" s="22"/>
      <c r="U31" s="19"/>
      <c r="V31" s="4">
        <f t="shared" si="12"/>
        <v>0</v>
      </c>
      <c r="W31" s="16"/>
      <c r="X31" s="4">
        <f t="shared" si="13"/>
        <v>0</v>
      </c>
      <c r="Y31" s="13"/>
      <c r="Z31" s="9"/>
      <c r="AA31" s="22">
        <f t="shared" si="14"/>
        <v>0</v>
      </c>
    </row>
    <row r="32" spans="2:28" x14ac:dyDescent="0.25">
      <c r="B32" s="26"/>
      <c r="C32" s="7"/>
      <c r="D32" s="8"/>
      <c r="E32" s="8"/>
      <c r="F32" s="8"/>
      <c r="G32" s="8"/>
      <c r="H32" s="9"/>
      <c r="I32" s="4">
        <f t="shared" si="8"/>
        <v>0</v>
      </c>
      <c r="J32" s="12"/>
      <c r="K32" s="4">
        <f t="shared" si="9"/>
        <v>0</v>
      </c>
      <c r="L32" s="13"/>
      <c r="M32" s="12"/>
      <c r="N32" s="8"/>
      <c r="O32" s="19"/>
      <c r="P32" s="4">
        <f t="shared" si="10"/>
        <v>0</v>
      </c>
      <c r="Q32" s="13"/>
      <c r="R32" s="9"/>
      <c r="S32" s="4">
        <f t="shared" si="11"/>
        <v>0</v>
      </c>
      <c r="T32" s="22"/>
      <c r="U32" s="19"/>
      <c r="V32" s="4">
        <f t="shared" si="12"/>
        <v>0</v>
      </c>
      <c r="W32" s="16"/>
      <c r="X32" s="4">
        <f t="shared" si="13"/>
        <v>0</v>
      </c>
      <c r="Y32" s="13"/>
      <c r="Z32" s="9"/>
      <c r="AA32" s="22">
        <f t="shared" si="14"/>
        <v>0</v>
      </c>
    </row>
    <row r="33" spans="2:27" x14ac:dyDescent="0.25">
      <c r="B33" s="26"/>
      <c r="C33" s="7"/>
      <c r="D33" s="8"/>
      <c r="E33" s="8"/>
      <c r="F33" s="8"/>
      <c r="G33" s="8"/>
      <c r="H33" s="9"/>
      <c r="I33" s="4">
        <f t="shared" si="8"/>
        <v>0</v>
      </c>
      <c r="J33" s="12"/>
      <c r="K33" s="4">
        <f t="shared" si="9"/>
        <v>0</v>
      </c>
      <c r="L33" s="13"/>
      <c r="M33" s="12"/>
      <c r="N33" s="8"/>
      <c r="O33" s="19"/>
      <c r="P33" s="4">
        <f t="shared" si="10"/>
        <v>0</v>
      </c>
      <c r="Q33" s="13"/>
      <c r="R33" s="9"/>
      <c r="S33" s="4">
        <f t="shared" si="11"/>
        <v>0</v>
      </c>
      <c r="T33" s="22"/>
      <c r="U33" s="19"/>
      <c r="V33" s="4">
        <f t="shared" si="12"/>
        <v>0</v>
      </c>
      <c r="W33" s="16"/>
      <c r="X33" s="4">
        <f t="shared" si="13"/>
        <v>0</v>
      </c>
      <c r="Y33" s="13"/>
      <c r="Z33" s="9"/>
      <c r="AA33" s="22">
        <f t="shared" si="14"/>
        <v>0</v>
      </c>
    </row>
    <row r="34" spans="2:27" x14ac:dyDescent="0.25">
      <c r="B34" s="26"/>
      <c r="C34" s="7"/>
      <c r="D34" s="8"/>
      <c r="E34" s="8"/>
      <c r="F34" s="8"/>
      <c r="G34" s="8"/>
      <c r="H34" s="9"/>
      <c r="I34" s="4">
        <f t="shared" si="8"/>
        <v>0</v>
      </c>
      <c r="J34" s="12"/>
      <c r="K34" s="4">
        <f t="shared" si="9"/>
        <v>0</v>
      </c>
      <c r="L34" s="13"/>
      <c r="M34" s="12"/>
      <c r="N34" s="8"/>
      <c r="O34" s="19"/>
      <c r="P34" s="4">
        <f t="shared" si="10"/>
        <v>0</v>
      </c>
      <c r="Q34" s="13"/>
      <c r="R34" s="9"/>
      <c r="S34" s="4">
        <f t="shared" si="11"/>
        <v>0</v>
      </c>
      <c r="T34" s="22"/>
      <c r="U34" s="19"/>
      <c r="V34" s="4">
        <f t="shared" si="12"/>
        <v>0</v>
      </c>
      <c r="W34" s="16"/>
      <c r="X34" s="4">
        <f t="shared" si="13"/>
        <v>0</v>
      </c>
      <c r="Y34" s="13"/>
      <c r="Z34" s="9"/>
      <c r="AA34" s="22">
        <f t="shared" si="14"/>
        <v>0</v>
      </c>
    </row>
    <row r="35" spans="2:27" x14ac:dyDescent="0.25">
      <c r="B35" s="26"/>
      <c r="C35" s="7"/>
      <c r="D35" s="8"/>
      <c r="E35" s="8"/>
      <c r="F35" s="8"/>
      <c r="G35" s="8"/>
      <c r="H35" s="9"/>
      <c r="I35" s="4">
        <f t="shared" si="8"/>
        <v>0</v>
      </c>
      <c r="J35" s="12"/>
      <c r="K35" s="4">
        <f t="shared" si="9"/>
        <v>0</v>
      </c>
      <c r="L35" s="13"/>
      <c r="M35" s="12"/>
      <c r="N35" s="8"/>
      <c r="O35" s="19"/>
      <c r="P35" s="4">
        <f t="shared" si="10"/>
        <v>0</v>
      </c>
      <c r="Q35" s="13"/>
      <c r="R35" s="9"/>
      <c r="S35" s="4">
        <f t="shared" si="11"/>
        <v>0</v>
      </c>
      <c r="T35" s="22"/>
      <c r="U35" s="19"/>
      <c r="V35" s="4">
        <f t="shared" si="12"/>
        <v>0</v>
      </c>
      <c r="W35" s="16"/>
      <c r="X35" s="4">
        <f t="shared" si="13"/>
        <v>0</v>
      </c>
      <c r="Y35" s="13"/>
      <c r="Z35" s="9"/>
      <c r="AA35" s="22">
        <f t="shared" si="14"/>
        <v>0</v>
      </c>
    </row>
    <row r="36" spans="2:27" x14ac:dyDescent="0.25">
      <c r="B36" s="26"/>
      <c r="C36" s="7"/>
      <c r="D36" s="8"/>
      <c r="E36" s="8"/>
      <c r="F36" s="8"/>
      <c r="G36" s="8"/>
      <c r="H36" s="9"/>
      <c r="I36" s="4">
        <f t="shared" si="8"/>
        <v>0</v>
      </c>
      <c r="J36" s="12"/>
      <c r="K36" s="4">
        <f t="shared" si="9"/>
        <v>0</v>
      </c>
      <c r="L36" s="13"/>
      <c r="M36" s="12"/>
      <c r="N36" s="8"/>
      <c r="O36" s="19"/>
      <c r="P36" s="4">
        <f t="shared" si="10"/>
        <v>0</v>
      </c>
      <c r="Q36" s="13"/>
      <c r="R36" s="9"/>
      <c r="S36" s="4">
        <f t="shared" si="11"/>
        <v>0</v>
      </c>
      <c r="T36" s="22"/>
      <c r="U36" s="19"/>
      <c r="V36" s="4">
        <f t="shared" si="12"/>
        <v>0</v>
      </c>
      <c r="W36" s="16"/>
      <c r="X36" s="4">
        <f t="shared" si="13"/>
        <v>0</v>
      </c>
      <c r="Y36" s="13"/>
      <c r="Z36" s="9"/>
      <c r="AA36" s="22">
        <f t="shared" si="14"/>
        <v>0</v>
      </c>
    </row>
    <row r="37" spans="2:27" x14ac:dyDescent="0.25">
      <c r="B37" s="26"/>
      <c r="C37" s="7"/>
      <c r="D37" s="8"/>
      <c r="E37" s="8"/>
      <c r="F37" s="8"/>
      <c r="G37" s="8"/>
      <c r="H37" s="9"/>
      <c r="I37" s="4">
        <f t="shared" si="8"/>
        <v>0</v>
      </c>
      <c r="J37" s="12"/>
      <c r="K37" s="4">
        <f t="shared" si="9"/>
        <v>0</v>
      </c>
      <c r="L37" s="13"/>
      <c r="M37" s="12"/>
      <c r="N37" s="8"/>
      <c r="O37" s="19"/>
      <c r="P37" s="4">
        <f t="shared" si="10"/>
        <v>0</v>
      </c>
      <c r="Q37" s="13"/>
      <c r="R37" s="9"/>
      <c r="S37" s="4">
        <f t="shared" si="11"/>
        <v>0</v>
      </c>
      <c r="T37" s="22"/>
      <c r="U37" s="19"/>
      <c r="V37" s="4">
        <f t="shared" si="12"/>
        <v>0</v>
      </c>
      <c r="W37" s="16"/>
      <c r="X37" s="4">
        <f t="shared" si="13"/>
        <v>0</v>
      </c>
      <c r="Y37" s="13"/>
      <c r="Z37" s="9"/>
      <c r="AA37" s="22">
        <f t="shared" si="14"/>
        <v>0</v>
      </c>
    </row>
    <row r="38" spans="2:27" x14ac:dyDescent="0.25">
      <c r="B38" s="26"/>
      <c r="C38" s="7"/>
      <c r="D38" s="8"/>
      <c r="E38" s="8"/>
      <c r="F38" s="8"/>
      <c r="G38" s="8"/>
      <c r="H38" s="9"/>
      <c r="I38" s="4">
        <f t="shared" si="8"/>
        <v>0</v>
      </c>
      <c r="J38" s="12"/>
      <c r="K38" s="4">
        <f t="shared" si="9"/>
        <v>0</v>
      </c>
      <c r="L38" s="13"/>
      <c r="M38" s="12"/>
      <c r="N38" s="8"/>
      <c r="O38" s="19"/>
      <c r="P38" s="4">
        <f t="shared" si="10"/>
        <v>0</v>
      </c>
      <c r="Q38" s="13"/>
      <c r="R38" s="9"/>
      <c r="S38" s="4">
        <f t="shared" si="11"/>
        <v>0</v>
      </c>
      <c r="T38" s="22"/>
      <c r="U38" s="19"/>
      <c r="V38" s="4">
        <f t="shared" si="12"/>
        <v>0</v>
      </c>
      <c r="W38" s="16"/>
      <c r="X38" s="4">
        <f t="shared" si="13"/>
        <v>0</v>
      </c>
      <c r="Y38" s="13"/>
      <c r="Z38" s="9"/>
      <c r="AA38" s="22">
        <f t="shared" si="14"/>
        <v>0</v>
      </c>
    </row>
    <row r="39" spans="2:27" x14ac:dyDescent="0.25">
      <c r="B39" s="26"/>
      <c r="C39" s="7"/>
      <c r="D39" s="8"/>
      <c r="E39" s="8"/>
      <c r="F39" s="8"/>
      <c r="G39" s="8"/>
      <c r="H39" s="9"/>
      <c r="I39" s="4">
        <f t="shared" si="8"/>
        <v>0</v>
      </c>
      <c r="J39" s="12"/>
      <c r="K39" s="4">
        <f t="shared" si="9"/>
        <v>0</v>
      </c>
      <c r="L39" s="13"/>
      <c r="M39" s="12"/>
      <c r="N39" s="8"/>
      <c r="O39" s="19"/>
      <c r="P39" s="4">
        <f t="shared" si="10"/>
        <v>0</v>
      </c>
      <c r="Q39" s="13"/>
      <c r="R39" s="9"/>
      <c r="S39" s="4">
        <f t="shared" si="11"/>
        <v>0</v>
      </c>
      <c r="T39" s="22"/>
      <c r="U39" s="19"/>
      <c r="V39" s="4">
        <f t="shared" si="12"/>
        <v>0</v>
      </c>
      <c r="W39" s="16"/>
      <c r="X39" s="4">
        <f t="shared" si="13"/>
        <v>0</v>
      </c>
      <c r="Y39" s="13"/>
      <c r="Z39" s="9"/>
      <c r="AA39" s="22">
        <f t="shared" si="14"/>
        <v>0</v>
      </c>
    </row>
    <row r="40" spans="2:27" x14ac:dyDescent="0.25">
      <c r="B40" s="26"/>
      <c r="C40" s="7"/>
      <c r="D40" s="8"/>
      <c r="E40" s="8"/>
      <c r="F40" s="8"/>
      <c r="G40" s="8"/>
      <c r="H40" s="9"/>
      <c r="I40" s="4">
        <f t="shared" si="8"/>
        <v>0</v>
      </c>
      <c r="J40" s="12"/>
      <c r="K40" s="4">
        <f t="shared" si="9"/>
        <v>0</v>
      </c>
      <c r="L40" s="13"/>
      <c r="M40" s="12"/>
      <c r="N40" s="8"/>
      <c r="O40" s="19"/>
      <c r="P40" s="4">
        <f t="shared" si="10"/>
        <v>0</v>
      </c>
      <c r="Q40" s="13"/>
      <c r="R40" s="9"/>
      <c r="S40" s="4">
        <f t="shared" si="11"/>
        <v>0</v>
      </c>
      <c r="T40" s="22"/>
      <c r="U40" s="19"/>
      <c r="V40" s="4">
        <f t="shared" si="12"/>
        <v>0</v>
      </c>
      <c r="W40" s="16"/>
      <c r="X40" s="4">
        <f t="shared" si="13"/>
        <v>0</v>
      </c>
      <c r="Y40" s="13"/>
      <c r="Z40" s="9"/>
      <c r="AA40" s="22">
        <f t="shared" si="14"/>
        <v>0</v>
      </c>
    </row>
    <row r="41" spans="2:27" x14ac:dyDescent="0.25">
      <c r="B41" s="26"/>
      <c r="C41" s="7"/>
      <c r="D41" s="8"/>
      <c r="E41" s="8"/>
      <c r="F41" s="8"/>
      <c r="G41" s="8"/>
      <c r="H41" s="9"/>
      <c r="I41" s="4">
        <f t="shared" si="8"/>
        <v>0</v>
      </c>
      <c r="J41" s="12"/>
      <c r="K41" s="4">
        <f t="shared" si="9"/>
        <v>0</v>
      </c>
      <c r="L41" s="13"/>
      <c r="M41" s="12"/>
      <c r="N41" s="8"/>
      <c r="O41" s="19"/>
      <c r="P41" s="4">
        <f t="shared" si="10"/>
        <v>0</v>
      </c>
      <c r="Q41" s="13"/>
      <c r="R41" s="9"/>
      <c r="S41" s="4">
        <f t="shared" si="11"/>
        <v>0</v>
      </c>
      <c r="T41" s="22"/>
      <c r="U41" s="19"/>
      <c r="V41" s="4">
        <f t="shared" si="12"/>
        <v>0</v>
      </c>
      <c r="W41" s="16"/>
      <c r="X41" s="4">
        <f t="shared" si="13"/>
        <v>0</v>
      </c>
      <c r="Y41" s="13"/>
      <c r="Z41" s="9"/>
      <c r="AA41" s="22">
        <f t="shared" si="14"/>
        <v>0</v>
      </c>
    </row>
    <row r="42" spans="2:27" x14ac:dyDescent="0.25">
      <c r="B42" s="26"/>
      <c r="C42" s="7"/>
      <c r="D42" s="8"/>
      <c r="E42" s="8"/>
      <c r="F42" s="8"/>
      <c r="G42" s="8"/>
      <c r="H42" s="9"/>
      <c r="I42" s="4">
        <f t="shared" si="8"/>
        <v>0</v>
      </c>
      <c r="J42" s="12"/>
      <c r="K42" s="4">
        <f t="shared" si="9"/>
        <v>0</v>
      </c>
      <c r="L42" s="13"/>
      <c r="M42" s="12"/>
      <c r="N42" s="8"/>
      <c r="O42" s="19"/>
      <c r="P42" s="4">
        <f t="shared" si="10"/>
        <v>0</v>
      </c>
      <c r="Q42" s="13"/>
      <c r="R42" s="9"/>
      <c r="S42" s="4">
        <f t="shared" si="11"/>
        <v>0</v>
      </c>
      <c r="T42" s="22"/>
      <c r="U42" s="19"/>
      <c r="V42" s="4">
        <f t="shared" si="12"/>
        <v>0</v>
      </c>
      <c r="W42" s="16"/>
      <c r="X42" s="4">
        <f t="shared" si="13"/>
        <v>0</v>
      </c>
      <c r="Y42" s="13"/>
      <c r="Z42" s="9"/>
      <c r="AA42" s="22">
        <f t="shared" si="14"/>
        <v>0</v>
      </c>
    </row>
    <row r="43" spans="2:27" x14ac:dyDescent="0.25">
      <c r="B43" s="26"/>
      <c r="C43" s="7"/>
      <c r="D43" s="8"/>
      <c r="E43" s="8"/>
      <c r="F43" s="8"/>
      <c r="G43" s="8"/>
      <c r="H43" s="9"/>
      <c r="I43" s="4">
        <f t="shared" si="8"/>
        <v>0</v>
      </c>
      <c r="J43" s="12"/>
      <c r="K43" s="4">
        <f t="shared" si="9"/>
        <v>0</v>
      </c>
      <c r="L43" s="13"/>
      <c r="M43" s="12"/>
      <c r="N43" s="8"/>
      <c r="O43" s="19"/>
      <c r="P43" s="4">
        <f t="shared" si="10"/>
        <v>0</v>
      </c>
      <c r="Q43" s="13"/>
      <c r="R43" s="9"/>
      <c r="S43" s="4">
        <f t="shared" si="11"/>
        <v>0</v>
      </c>
      <c r="T43" s="22"/>
      <c r="U43" s="19"/>
      <c r="V43" s="4">
        <f t="shared" si="12"/>
        <v>0</v>
      </c>
      <c r="W43" s="16"/>
      <c r="X43" s="4">
        <f t="shared" si="13"/>
        <v>0</v>
      </c>
      <c r="Y43" s="13"/>
      <c r="Z43" s="9"/>
      <c r="AA43" s="22">
        <f t="shared" si="14"/>
        <v>0</v>
      </c>
    </row>
    <row r="44" spans="2:27" x14ac:dyDescent="0.25">
      <c r="B44" s="26"/>
      <c r="C44" s="7"/>
      <c r="D44" s="8"/>
      <c r="E44" s="8"/>
      <c r="F44" s="8"/>
      <c r="G44" s="8"/>
      <c r="H44" s="9"/>
      <c r="I44" s="4">
        <f t="shared" si="8"/>
        <v>0</v>
      </c>
      <c r="J44" s="12"/>
      <c r="K44" s="4">
        <f t="shared" si="9"/>
        <v>0</v>
      </c>
      <c r="L44" s="13"/>
      <c r="M44" s="12"/>
      <c r="N44" s="8"/>
      <c r="O44" s="19"/>
      <c r="P44" s="4">
        <f t="shared" si="10"/>
        <v>0</v>
      </c>
      <c r="Q44" s="13"/>
      <c r="R44" s="9"/>
      <c r="S44" s="4">
        <f t="shared" si="11"/>
        <v>0</v>
      </c>
      <c r="T44" s="22"/>
      <c r="U44" s="19"/>
      <c r="V44" s="4">
        <f t="shared" si="12"/>
        <v>0</v>
      </c>
      <c r="W44" s="16"/>
      <c r="X44" s="4">
        <f t="shared" si="13"/>
        <v>0</v>
      </c>
      <c r="Y44" s="13"/>
      <c r="Z44" s="9"/>
      <c r="AA44" s="22">
        <f t="shared" si="14"/>
        <v>0</v>
      </c>
    </row>
    <row r="45" spans="2:27" x14ac:dyDescent="0.25">
      <c r="B45" s="26"/>
      <c r="C45" s="7"/>
      <c r="D45" s="8"/>
      <c r="E45" s="8"/>
      <c r="F45" s="8"/>
      <c r="G45" s="8"/>
      <c r="H45" s="9"/>
      <c r="I45" s="4">
        <f t="shared" si="8"/>
        <v>0</v>
      </c>
      <c r="J45" s="12"/>
      <c r="K45" s="4">
        <f t="shared" si="9"/>
        <v>0</v>
      </c>
      <c r="L45" s="13"/>
      <c r="M45" s="12"/>
      <c r="N45" s="8"/>
      <c r="O45" s="19"/>
      <c r="P45" s="4">
        <f t="shared" si="10"/>
        <v>0</v>
      </c>
      <c r="Q45" s="13"/>
      <c r="R45" s="9"/>
      <c r="S45" s="4">
        <f t="shared" si="11"/>
        <v>0</v>
      </c>
      <c r="T45" s="22"/>
      <c r="U45" s="19"/>
      <c r="V45" s="4">
        <f t="shared" si="12"/>
        <v>0</v>
      </c>
      <c r="W45" s="16"/>
      <c r="X45" s="4">
        <f t="shared" si="13"/>
        <v>0</v>
      </c>
      <c r="Y45" s="13"/>
      <c r="Z45" s="9"/>
      <c r="AA45" s="22">
        <f t="shared" si="14"/>
        <v>0</v>
      </c>
    </row>
    <row r="46" spans="2:27" x14ac:dyDescent="0.25">
      <c r="B46" s="26"/>
      <c r="C46" s="7"/>
      <c r="D46" s="8"/>
      <c r="E46" s="8"/>
      <c r="F46" s="8"/>
      <c r="G46" s="8"/>
      <c r="H46" s="9"/>
      <c r="I46" s="4">
        <f t="shared" si="8"/>
        <v>0</v>
      </c>
      <c r="J46" s="12"/>
      <c r="K46" s="4">
        <f t="shared" si="9"/>
        <v>0</v>
      </c>
      <c r="L46" s="13"/>
      <c r="M46" s="12"/>
      <c r="N46" s="8"/>
      <c r="O46" s="19"/>
      <c r="P46" s="4">
        <f t="shared" si="10"/>
        <v>0</v>
      </c>
      <c r="Q46" s="13"/>
      <c r="R46" s="9"/>
      <c r="S46" s="4">
        <f t="shared" si="11"/>
        <v>0</v>
      </c>
      <c r="T46" s="22"/>
      <c r="U46" s="19"/>
      <c r="V46" s="4">
        <f t="shared" si="12"/>
        <v>0</v>
      </c>
      <c r="W46" s="16"/>
      <c r="X46" s="4">
        <f t="shared" si="13"/>
        <v>0</v>
      </c>
      <c r="Y46" s="13"/>
      <c r="Z46" s="9"/>
      <c r="AA46" s="22">
        <f t="shared" si="14"/>
        <v>0</v>
      </c>
    </row>
    <row r="47" spans="2:27" x14ac:dyDescent="0.25">
      <c r="B47" s="26"/>
      <c r="C47" s="7"/>
      <c r="D47" s="8"/>
      <c r="E47" s="8"/>
      <c r="F47" s="8"/>
      <c r="G47" s="8"/>
      <c r="H47" s="9"/>
      <c r="I47" s="4">
        <f t="shared" si="8"/>
        <v>0</v>
      </c>
      <c r="J47" s="12"/>
      <c r="K47" s="4">
        <f t="shared" si="9"/>
        <v>0</v>
      </c>
      <c r="L47" s="13"/>
      <c r="M47" s="12"/>
      <c r="N47" s="8"/>
      <c r="O47" s="19"/>
      <c r="P47" s="4">
        <f t="shared" si="10"/>
        <v>0</v>
      </c>
      <c r="Q47" s="13"/>
      <c r="R47" s="9"/>
      <c r="S47" s="4">
        <f t="shared" si="11"/>
        <v>0</v>
      </c>
      <c r="T47" s="22"/>
      <c r="U47" s="19"/>
      <c r="V47" s="4">
        <f t="shared" si="12"/>
        <v>0</v>
      </c>
      <c r="W47" s="16"/>
      <c r="X47" s="4">
        <f t="shared" si="13"/>
        <v>0</v>
      </c>
      <c r="Y47" s="13"/>
      <c r="Z47" s="9"/>
      <c r="AA47" s="22">
        <f t="shared" si="14"/>
        <v>0</v>
      </c>
    </row>
    <row r="48" spans="2:27" x14ac:dyDescent="0.25">
      <c r="B48" s="26"/>
      <c r="C48" s="7"/>
      <c r="D48" s="8"/>
      <c r="E48" s="8"/>
      <c r="F48" s="8"/>
      <c r="G48" s="8"/>
      <c r="H48" s="9"/>
      <c r="I48" s="4">
        <f t="shared" si="8"/>
        <v>0</v>
      </c>
      <c r="J48" s="12"/>
      <c r="K48" s="4">
        <f t="shared" si="9"/>
        <v>0</v>
      </c>
      <c r="L48" s="13"/>
      <c r="M48" s="12"/>
      <c r="N48" s="8"/>
      <c r="O48" s="19"/>
      <c r="P48" s="4">
        <f t="shared" si="10"/>
        <v>0</v>
      </c>
      <c r="Q48" s="13"/>
      <c r="R48" s="9"/>
      <c r="S48" s="4">
        <f t="shared" si="11"/>
        <v>0</v>
      </c>
      <c r="T48" s="22"/>
      <c r="U48" s="19"/>
      <c r="V48" s="4">
        <f t="shared" si="12"/>
        <v>0</v>
      </c>
      <c r="W48" s="16"/>
      <c r="X48" s="4">
        <f t="shared" si="13"/>
        <v>0</v>
      </c>
      <c r="Y48" s="13"/>
      <c r="Z48" s="9"/>
      <c r="AA48" s="22">
        <f t="shared" si="14"/>
        <v>0</v>
      </c>
    </row>
    <row r="49" spans="2:27" x14ac:dyDescent="0.25">
      <c r="B49" s="26"/>
      <c r="C49" s="7"/>
      <c r="D49" s="8"/>
      <c r="E49" s="8"/>
      <c r="F49" s="8"/>
      <c r="G49" s="8"/>
      <c r="H49" s="9"/>
      <c r="I49" s="4">
        <f t="shared" si="8"/>
        <v>0</v>
      </c>
      <c r="J49" s="12"/>
      <c r="K49" s="4">
        <f t="shared" si="9"/>
        <v>0</v>
      </c>
      <c r="L49" s="13"/>
      <c r="M49" s="12"/>
      <c r="N49" s="8"/>
      <c r="O49" s="19"/>
      <c r="P49" s="4">
        <f t="shared" si="10"/>
        <v>0</v>
      </c>
      <c r="Q49" s="13"/>
      <c r="R49" s="9"/>
      <c r="S49" s="4">
        <f t="shared" si="11"/>
        <v>0</v>
      </c>
      <c r="T49" s="22"/>
      <c r="U49" s="19"/>
      <c r="V49" s="4">
        <f t="shared" si="12"/>
        <v>0</v>
      </c>
      <c r="W49" s="16"/>
      <c r="X49" s="4">
        <f t="shared" si="13"/>
        <v>0</v>
      </c>
      <c r="Y49" s="13"/>
      <c r="Z49" s="9"/>
      <c r="AA49" s="22">
        <f t="shared" si="14"/>
        <v>0</v>
      </c>
    </row>
    <row r="50" spans="2:27" x14ac:dyDescent="0.25">
      <c r="B50" s="26"/>
      <c r="C50" s="7"/>
      <c r="D50" s="8"/>
      <c r="E50" s="8"/>
      <c r="F50" s="8"/>
      <c r="G50" s="8"/>
      <c r="H50" s="9"/>
      <c r="I50" s="4">
        <f t="shared" si="8"/>
        <v>0</v>
      </c>
      <c r="J50" s="12"/>
      <c r="K50" s="4">
        <f t="shared" si="9"/>
        <v>0</v>
      </c>
      <c r="L50" s="13"/>
      <c r="M50" s="12"/>
      <c r="N50" s="8"/>
      <c r="O50" s="19"/>
      <c r="P50" s="4">
        <f t="shared" si="10"/>
        <v>0</v>
      </c>
      <c r="Q50" s="13"/>
      <c r="R50" s="9"/>
      <c r="S50" s="4">
        <f t="shared" si="11"/>
        <v>0</v>
      </c>
      <c r="T50" s="22"/>
      <c r="U50" s="19"/>
      <c r="V50" s="4">
        <f t="shared" si="12"/>
        <v>0</v>
      </c>
      <c r="W50" s="16"/>
      <c r="X50" s="4">
        <f t="shared" si="13"/>
        <v>0</v>
      </c>
      <c r="Y50" s="13"/>
      <c r="Z50" s="9"/>
      <c r="AA50" s="22">
        <f t="shared" si="14"/>
        <v>0</v>
      </c>
    </row>
    <row r="51" spans="2:27" x14ac:dyDescent="0.25">
      <c r="B51" s="26"/>
      <c r="C51" s="7"/>
      <c r="D51" s="8"/>
      <c r="E51" s="8"/>
      <c r="F51" s="8"/>
      <c r="G51" s="8"/>
      <c r="H51" s="9"/>
      <c r="I51" s="4">
        <f t="shared" si="8"/>
        <v>0</v>
      </c>
      <c r="J51" s="12"/>
      <c r="K51" s="4">
        <f t="shared" si="9"/>
        <v>0</v>
      </c>
      <c r="L51" s="13"/>
      <c r="M51" s="12"/>
      <c r="N51" s="8"/>
      <c r="O51" s="19"/>
      <c r="P51" s="4">
        <f t="shared" si="10"/>
        <v>0</v>
      </c>
      <c r="Q51" s="13"/>
      <c r="R51" s="9"/>
      <c r="S51" s="4">
        <f t="shared" si="11"/>
        <v>0</v>
      </c>
      <c r="T51" s="22"/>
      <c r="U51" s="19"/>
      <c r="V51" s="4">
        <f t="shared" si="12"/>
        <v>0</v>
      </c>
      <c r="W51" s="16"/>
      <c r="X51" s="4">
        <f t="shared" si="13"/>
        <v>0</v>
      </c>
      <c r="Y51" s="13"/>
      <c r="Z51" s="9"/>
      <c r="AA51" s="22">
        <f t="shared" si="14"/>
        <v>0</v>
      </c>
    </row>
    <row r="52" spans="2:27" x14ac:dyDescent="0.25">
      <c r="B52" s="26"/>
      <c r="C52" s="7"/>
      <c r="D52" s="8"/>
      <c r="E52" s="8"/>
      <c r="F52" s="8"/>
      <c r="G52" s="8"/>
      <c r="H52" s="9"/>
      <c r="I52" s="4">
        <f t="shared" si="8"/>
        <v>0</v>
      </c>
      <c r="J52" s="12"/>
      <c r="K52" s="4">
        <f t="shared" si="9"/>
        <v>0</v>
      </c>
      <c r="L52" s="13"/>
      <c r="M52" s="12"/>
      <c r="N52" s="8"/>
      <c r="O52" s="19"/>
      <c r="P52" s="4">
        <f t="shared" si="10"/>
        <v>0</v>
      </c>
      <c r="Q52" s="13"/>
      <c r="R52" s="9"/>
      <c r="S52" s="4">
        <f t="shared" si="11"/>
        <v>0</v>
      </c>
      <c r="T52" s="22"/>
      <c r="U52" s="19"/>
      <c r="V52" s="4">
        <f t="shared" si="12"/>
        <v>0</v>
      </c>
      <c r="W52" s="16"/>
      <c r="X52" s="4">
        <f t="shared" si="13"/>
        <v>0</v>
      </c>
      <c r="Y52" s="13"/>
      <c r="Z52" s="9"/>
      <c r="AA52" s="22">
        <f t="shared" si="14"/>
        <v>0</v>
      </c>
    </row>
    <row r="53" spans="2:27" x14ac:dyDescent="0.25">
      <c r="B53" s="26"/>
      <c r="C53" s="7"/>
      <c r="D53" s="8"/>
      <c r="E53" s="8"/>
      <c r="F53" s="8"/>
      <c r="G53" s="8"/>
      <c r="H53" s="9"/>
      <c r="I53" s="4">
        <f t="shared" si="8"/>
        <v>0</v>
      </c>
      <c r="J53" s="12"/>
      <c r="K53" s="4">
        <f t="shared" si="9"/>
        <v>0</v>
      </c>
      <c r="L53" s="13"/>
      <c r="M53" s="12"/>
      <c r="N53" s="8"/>
      <c r="O53" s="19"/>
      <c r="P53" s="4">
        <f t="shared" si="10"/>
        <v>0</v>
      </c>
      <c r="Q53" s="13"/>
      <c r="R53" s="9"/>
      <c r="S53" s="4">
        <f t="shared" si="11"/>
        <v>0</v>
      </c>
      <c r="T53" s="22"/>
      <c r="U53" s="19"/>
      <c r="V53" s="4">
        <f t="shared" si="12"/>
        <v>0</v>
      </c>
      <c r="W53" s="16"/>
      <c r="X53" s="4">
        <f t="shared" si="13"/>
        <v>0</v>
      </c>
      <c r="Y53" s="13"/>
      <c r="Z53" s="9"/>
      <c r="AA53" s="22">
        <f t="shared" si="14"/>
        <v>0</v>
      </c>
    </row>
    <row r="54" spans="2:27" x14ac:dyDescent="0.25">
      <c r="B54" s="26"/>
      <c r="C54" s="7"/>
      <c r="D54" s="8"/>
      <c r="E54" s="8"/>
      <c r="F54" s="8"/>
      <c r="G54" s="8"/>
      <c r="H54" s="9"/>
      <c r="I54" s="4">
        <f t="shared" si="8"/>
        <v>0</v>
      </c>
      <c r="J54" s="12"/>
      <c r="K54" s="4">
        <f t="shared" si="9"/>
        <v>0</v>
      </c>
      <c r="L54" s="13"/>
      <c r="M54" s="12"/>
      <c r="N54" s="8"/>
      <c r="O54" s="19"/>
      <c r="P54" s="4">
        <f t="shared" si="10"/>
        <v>0</v>
      </c>
      <c r="Q54" s="13"/>
      <c r="R54" s="9"/>
      <c r="S54" s="4">
        <f t="shared" si="11"/>
        <v>0</v>
      </c>
      <c r="T54" s="22"/>
      <c r="U54" s="19"/>
      <c r="V54" s="4">
        <f t="shared" si="12"/>
        <v>0</v>
      </c>
      <c r="W54" s="16"/>
      <c r="X54" s="4">
        <f t="shared" si="13"/>
        <v>0</v>
      </c>
      <c r="Y54" s="13"/>
      <c r="Z54" s="9"/>
      <c r="AA54" s="22">
        <f t="shared" si="14"/>
        <v>0</v>
      </c>
    </row>
    <row r="55" spans="2:27" x14ac:dyDescent="0.25">
      <c r="B55" s="26"/>
      <c r="C55" s="7"/>
      <c r="D55" s="8"/>
      <c r="E55" s="8"/>
      <c r="F55" s="8"/>
      <c r="G55" s="8"/>
      <c r="H55" s="9"/>
      <c r="I55" s="4">
        <f t="shared" si="8"/>
        <v>0</v>
      </c>
      <c r="J55" s="12"/>
      <c r="K55" s="4">
        <f t="shared" si="9"/>
        <v>0</v>
      </c>
      <c r="L55" s="13"/>
      <c r="M55" s="12"/>
      <c r="N55" s="8"/>
      <c r="O55" s="19"/>
      <c r="P55" s="4">
        <f t="shared" si="10"/>
        <v>0</v>
      </c>
      <c r="Q55" s="13"/>
      <c r="R55" s="9"/>
      <c r="S55" s="4">
        <f t="shared" si="11"/>
        <v>0</v>
      </c>
      <c r="T55" s="22"/>
      <c r="U55" s="19"/>
      <c r="V55" s="4">
        <f t="shared" si="12"/>
        <v>0</v>
      </c>
      <c r="W55" s="16"/>
      <c r="X55" s="4">
        <f t="shared" si="13"/>
        <v>0</v>
      </c>
      <c r="Y55" s="13"/>
      <c r="Z55" s="9"/>
      <c r="AA55" s="22">
        <f t="shared" si="14"/>
        <v>0</v>
      </c>
    </row>
    <row r="56" spans="2:27" x14ac:dyDescent="0.25">
      <c r="B56" s="26"/>
      <c r="C56" s="7"/>
      <c r="D56" s="8"/>
      <c r="E56" s="8"/>
      <c r="F56" s="8"/>
      <c r="G56" s="8"/>
      <c r="H56" s="9"/>
      <c r="I56" s="4">
        <f t="shared" si="8"/>
        <v>0</v>
      </c>
      <c r="J56" s="12"/>
      <c r="K56" s="4">
        <f t="shared" si="9"/>
        <v>0</v>
      </c>
      <c r="L56" s="13"/>
      <c r="M56" s="12"/>
      <c r="N56" s="8"/>
      <c r="O56" s="19"/>
      <c r="P56" s="4">
        <f t="shared" si="10"/>
        <v>0</v>
      </c>
      <c r="Q56" s="13"/>
      <c r="R56" s="9"/>
      <c r="S56" s="4">
        <f t="shared" si="11"/>
        <v>0</v>
      </c>
      <c r="T56" s="22"/>
      <c r="U56" s="19"/>
      <c r="V56" s="4">
        <f t="shared" si="12"/>
        <v>0</v>
      </c>
      <c r="W56" s="16"/>
      <c r="X56" s="4">
        <f t="shared" si="13"/>
        <v>0</v>
      </c>
      <c r="Y56" s="13"/>
      <c r="Z56" s="9"/>
      <c r="AA56" s="22">
        <f t="shared" si="14"/>
        <v>0</v>
      </c>
    </row>
    <row r="57" spans="2:27" x14ac:dyDescent="0.25">
      <c r="B57" s="26"/>
      <c r="C57" s="7"/>
      <c r="D57" s="8"/>
      <c r="E57" s="8"/>
      <c r="F57" s="8"/>
      <c r="G57" s="8"/>
      <c r="H57" s="9"/>
      <c r="I57" s="4">
        <f t="shared" si="8"/>
        <v>0</v>
      </c>
      <c r="J57" s="12"/>
      <c r="K57" s="4">
        <f t="shared" si="9"/>
        <v>0</v>
      </c>
      <c r="L57" s="13"/>
      <c r="M57" s="12"/>
      <c r="N57" s="8"/>
      <c r="O57" s="19"/>
      <c r="P57" s="4">
        <f t="shared" si="10"/>
        <v>0</v>
      </c>
      <c r="Q57" s="13"/>
      <c r="R57" s="9"/>
      <c r="S57" s="4">
        <f t="shared" si="11"/>
        <v>0</v>
      </c>
      <c r="T57" s="22"/>
      <c r="U57" s="19"/>
      <c r="V57" s="4">
        <f t="shared" si="12"/>
        <v>0</v>
      </c>
      <c r="W57" s="16"/>
      <c r="X57" s="4">
        <f t="shared" si="13"/>
        <v>0</v>
      </c>
      <c r="Y57" s="13"/>
      <c r="Z57" s="9"/>
      <c r="AA57" s="22">
        <f t="shared" si="14"/>
        <v>0</v>
      </c>
    </row>
    <row r="58" spans="2:27" x14ac:dyDescent="0.25">
      <c r="B58" s="26"/>
      <c r="C58" s="7"/>
      <c r="D58" s="8"/>
      <c r="E58" s="8"/>
      <c r="F58" s="8"/>
      <c r="G58" s="8"/>
      <c r="H58" s="9"/>
      <c r="I58" s="4">
        <f t="shared" si="8"/>
        <v>0</v>
      </c>
      <c r="J58" s="12"/>
      <c r="K58" s="4">
        <f t="shared" si="9"/>
        <v>0</v>
      </c>
      <c r="L58" s="13"/>
      <c r="M58" s="12"/>
      <c r="N58" s="8"/>
      <c r="O58" s="19"/>
      <c r="P58" s="4">
        <f t="shared" si="10"/>
        <v>0</v>
      </c>
      <c r="Q58" s="13"/>
      <c r="R58" s="9"/>
      <c r="S58" s="4">
        <f t="shared" si="11"/>
        <v>0</v>
      </c>
      <c r="T58" s="22"/>
      <c r="U58" s="19"/>
      <c r="V58" s="4">
        <f t="shared" si="12"/>
        <v>0</v>
      </c>
      <c r="W58" s="16"/>
      <c r="X58" s="4">
        <f t="shared" si="13"/>
        <v>0</v>
      </c>
      <c r="Y58" s="13"/>
      <c r="Z58" s="9"/>
      <c r="AA58" s="22">
        <f t="shared" si="14"/>
        <v>0</v>
      </c>
    </row>
    <row r="59" spans="2:27" x14ac:dyDescent="0.25">
      <c r="B59" s="26"/>
      <c r="C59" s="7"/>
      <c r="D59" s="8"/>
      <c r="E59" s="8"/>
      <c r="F59" s="8"/>
      <c r="G59" s="8"/>
      <c r="H59" s="9"/>
      <c r="I59" s="4">
        <f t="shared" si="8"/>
        <v>0</v>
      </c>
      <c r="J59" s="12"/>
      <c r="K59" s="4">
        <f t="shared" si="9"/>
        <v>0</v>
      </c>
      <c r="L59" s="13"/>
      <c r="M59" s="12"/>
      <c r="N59" s="8"/>
      <c r="O59" s="19"/>
      <c r="P59" s="4">
        <f t="shared" si="10"/>
        <v>0</v>
      </c>
      <c r="Q59" s="13"/>
      <c r="R59" s="9"/>
      <c r="S59" s="4">
        <f t="shared" si="11"/>
        <v>0</v>
      </c>
      <c r="T59" s="22"/>
      <c r="U59" s="19"/>
      <c r="V59" s="4">
        <f t="shared" si="12"/>
        <v>0</v>
      </c>
      <c r="W59" s="16"/>
      <c r="X59" s="4">
        <f t="shared" si="13"/>
        <v>0</v>
      </c>
      <c r="Y59" s="13"/>
      <c r="Z59" s="9"/>
      <c r="AA59" s="22">
        <f t="shared" si="14"/>
        <v>0</v>
      </c>
    </row>
    <row r="60" spans="2:27" x14ac:dyDescent="0.25">
      <c r="B60" s="26"/>
      <c r="C60" s="7"/>
      <c r="D60" s="8"/>
      <c r="E60" s="8"/>
      <c r="F60" s="8"/>
      <c r="G60" s="8"/>
      <c r="H60" s="9"/>
      <c r="I60" s="4">
        <f t="shared" si="8"/>
        <v>0</v>
      </c>
      <c r="J60" s="12"/>
      <c r="K60" s="4">
        <f t="shared" si="9"/>
        <v>0</v>
      </c>
      <c r="L60" s="13"/>
      <c r="M60" s="12"/>
      <c r="N60" s="8"/>
      <c r="O60" s="19"/>
      <c r="P60" s="4">
        <f t="shared" si="10"/>
        <v>0</v>
      </c>
      <c r="Q60" s="13"/>
      <c r="R60" s="9"/>
      <c r="S60" s="4">
        <f t="shared" si="11"/>
        <v>0</v>
      </c>
      <c r="T60" s="22"/>
      <c r="U60" s="19"/>
      <c r="V60" s="4">
        <f t="shared" si="12"/>
        <v>0</v>
      </c>
      <c r="W60" s="16"/>
      <c r="X60" s="4">
        <f t="shared" si="13"/>
        <v>0</v>
      </c>
      <c r="Y60" s="13"/>
      <c r="Z60" s="9"/>
      <c r="AA60" s="22">
        <f t="shared" si="14"/>
        <v>0</v>
      </c>
    </row>
  </sheetData>
  <sheetProtection algorithmName="SHA-512" hashValue="Mtib5fySF44dsAJjLmcQVCB0GCoZdz4Aij2oyo3EjZ957chmjCCw00xZ6oXpu9zKJQh+70T5walgs7Qo2mG3lQ==" saltValue="1nwDfFwIVVnaTHUpBBXIQg==" spinCount="100000" sheet="1" objects="1" scenarios="1"/>
  <mergeCells count="9">
    <mergeCell ref="C1:X1"/>
    <mergeCell ref="Y1:AA1"/>
    <mergeCell ref="Q2:S2"/>
    <mergeCell ref="T2:V2"/>
    <mergeCell ref="W2:X2"/>
    <mergeCell ref="C2:I2"/>
    <mergeCell ref="J2:K2"/>
    <mergeCell ref="L2:P2"/>
    <mergeCell ref="Y2:AA2"/>
  </mergeCells>
  <conditionalFormatting sqref="I4">
    <cfRule type="cellIs" dxfId="70" priority="41" operator="between">
      <formula>15</formula>
      <formula>18</formula>
    </cfRule>
  </conditionalFormatting>
  <conditionalFormatting sqref="I4:I60">
    <cfRule type="cellIs" dxfId="69" priority="38" operator="between">
      <formula>15</formula>
      <formula>18</formula>
    </cfRule>
    <cfRule type="cellIs" dxfId="68" priority="39" operator="between">
      <formula>10</formula>
      <formula>14</formula>
    </cfRule>
    <cfRule type="cellIs" dxfId="67" priority="40" operator="between">
      <formula>6</formula>
      <formula>9</formula>
    </cfRule>
  </conditionalFormatting>
  <conditionalFormatting sqref="K4:K60 X4:X60">
    <cfRule type="cellIs" dxfId="66" priority="35" operator="equal">
      <formula>3</formula>
    </cfRule>
    <cfRule type="cellIs" dxfId="65" priority="36" operator="equal">
      <formula>2</formula>
    </cfRule>
    <cfRule type="cellIs" dxfId="64" priority="37" operator="equal">
      <formula>1</formula>
    </cfRule>
  </conditionalFormatting>
  <conditionalFormatting sqref="P1:P1048576">
    <cfRule type="cellIs" dxfId="63" priority="17" operator="between">
      <formula>10</formula>
      <formula>12</formula>
    </cfRule>
    <cfRule type="cellIs" dxfId="62" priority="18" operator="between">
      <formula>6</formula>
      <formula>9</formula>
    </cfRule>
    <cfRule type="cellIs" dxfId="61" priority="19" operator="between">
      <formula>3</formula>
      <formula>5</formula>
    </cfRule>
  </conditionalFormatting>
  <conditionalFormatting sqref="V1:V1048576">
    <cfRule type="cellIs" dxfId="60" priority="11" operator="between">
      <formula>5</formula>
      <formula>6</formula>
    </cfRule>
    <cfRule type="cellIs" dxfId="59" priority="12" operator="equal">
      <formula>4</formula>
    </cfRule>
    <cfRule type="cellIs" dxfId="58" priority="13" operator="between">
      <formula>2</formula>
      <formula>3</formula>
    </cfRule>
  </conditionalFormatting>
  <conditionalFormatting sqref="AA1:AA1048576">
    <cfRule type="cellIs" dxfId="57" priority="5" operator="between">
      <formula>8</formula>
      <formula>10</formula>
    </cfRule>
    <cfRule type="cellIs" dxfId="56" priority="6" operator="between">
      <formula>5</formula>
      <formula>7</formula>
    </cfRule>
    <cfRule type="cellIs" dxfId="55" priority="7" operator="between">
      <formula>2</formula>
      <formula>4</formula>
    </cfRule>
  </conditionalFormatting>
  <conditionalFormatting sqref="S1:S1048576">
    <cfRule type="cellIs" dxfId="54" priority="1" operator="between">
      <formula>5</formula>
      <formula>6</formula>
    </cfRule>
    <cfRule type="cellIs" dxfId="53" priority="2" operator="between">
      <formula>4</formula>
      <formula>4</formula>
    </cfRule>
    <cfRule type="cellIs" dxfId="52" priority="3" operator="between">
      <formula>2</formula>
      <formula>4</formula>
    </cfRule>
  </conditionalFormatting>
  <hyperlinks>
    <hyperlink ref="C3" location="'Description of scores'!C3" display="Title information" xr:uid="{9C9BACF0-6551-4656-AD89-F4A2A9D62890}"/>
    <hyperlink ref="D3" location="'Description of scores'!C6" display="Scene setting" xr:uid="{EB76AB6D-5CBC-4EEC-9F4E-36CD5B3C52F2}"/>
    <hyperlink ref="E3" location="'Description of scores'!C9" display="Ownership" xr:uid="{F707E8A3-539F-4D5D-9A1B-04DD593364E4}"/>
    <hyperlink ref="F3" location="'Description of scores'!C12" display="Scope" xr:uid="{9DD2A552-EE5A-4CA8-9892-EC0C14AEC723}"/>
    <hyperlink ref="G3" location="'Description of scores'!C15" display="Site information" xr:uid="{7A39ACB0-BD24-407C-A2D3-244D3CB695AA}"/>
    <hyperlink ref="H3" location="'Description of scores'!C18" display="INNS" xr:uid="{84F1D2AE-3013-4306-9CAD-9C6D89787D85}"/>
    <hyperlink ref="J3" location="'Description of scores'!C21" display="Use of the area" xr:uid="{822665F9-BB8A-4D01-BB6A-4325363FFE9F}"/>
    <hyperlink ref="L3" location="'Description of scores'!C24" display="Identification &amp; description" xr:uid="{ED005616-DD33-4C75-8B80-4927CA996C38}"/>
    <hyperlink ref="M3" location="'Description of scores'!C27" display="Who" xr:uid="{86FEF048-6D4F-4DA1-81B7-14EA4A0EC08B}"/>
    <hyperlink ref="N3" location="'Description of scores'!C30" display="When" xr:uid="{BED06036-00D7-4AD4-904E-C025A3F708D2}"/>
    <hyperlink ref="O3" location="'Description of scores'!C33" display="Applicability" xr:uid="{908F4CE0-E11D-4707-BA3A-465045E9886D}"/>
    <hyperlink ref="Q3" location="'Description of scores'!C36" display="Monitoring" xr:uid="{62FA946F-FE64-41B4-BA18-019967289933}"/>
    <hyperlink ref="R3" location="'Description of scores'!C39" display="Contingency / RRP" xr:uid="{1A9A5FE1-463E-440E-A9DF-2DCAD8846380}"/>
    <hyperlink ref="T3" location="'Description of scores'!C42" display="Stakeholders identified" xr:uid="{219B2973-C93F-44CF-B3E2-4BBDFD974557}"/>
    <hyperlink ref="U3" location="'Description of scores'!C45" display="Events identified" xr:uid="{A6BB31FF-2D2A-4FC0-80ED-FDE58B03608C}"/>
    <hyperlink ref="W3" location="'Description of scores'!C49" display="Review &amp; evaluation" xr:uid="{49ACA739-752F-44F1-AD48-4EB9B06300F1}"/>
    <hyperlink ref="Y3" location="'Description of scores'!C54" display="Awareness of stakeholders" xr:uid="{CCBCCC04-BE3E-445A-B99C-78F69EFBB07C}"/>
    <hyperlink ref="Z3" location="'Description of scores'!C60" display="Actions" xr:uid="{5E6ADFFF-5A5D-4459-A512-51C8B4D33B24}"/>
    <hyperlink ref="I3" location="'Summary of scores'!C2" display="OVERALL BACKGROUND SCORE (MAX = 18)" xr:uid="{80F351BC-8128-488D-9D8C-51E43507F874}"/>
    <hyperlink ref="K3" location="'Summary of scores'!D2" display="OVERALL RISKS SCORE (MAX = 3)" xr:uid="{9CD24553-67AA-4491-A849-18E1A509024E}"/>
    <hyperlink ref="P3" location="'Summary of scores'!E2" display="OVERALL BIOSEC ACTIONS SCORE (MAX = 12)" xr:uid="{1346A5B7-1814-4984-9B60-63AAC461234B}"/>
    <hyperlink ref="S3" location="'Summary of scores'!F2" display="OVERALL SUPPORTING SCORE (MAX = 6)" xr:uid="{D99D61C2-4D5E-4230-B1B4-82D5A31B6BC6}"/>
    <hyperlink ref="V3" location="'Summary of scores'!G2" display="OVERALL ADDITIONAL INFO SCORE (MAX = 6)" xr:uid="{6526E0D5-EE1E-43E1-BD57-5C19F2FE24AB}"/>
    <hyperlink ref="X3" location="'Summary of scores'!H2" display="OVERALL REVIEW SCORE (MAX = 3)" xr:uid="{562D69EA-71F1-49AD-AE1C-D32385643D08}"/>
    <hyperlink ref="AA3" location="'Summary of scores'!J2" display="OVERALL IMPLEMENTATION SCORE (MAX = 10)" xr:uid="{C0B358B5-70FC-4EDA-8729-594EFE8E7FC6}"/>
  </hyperlinks>
  <pageMargins left="0.7" right="0.7" top="0.75" bottom="0.75" header="0.3" footer="0.3"/>
  <pageSetup paperSize="9" orientation="portrait" r:id="rId1"/>
  <legacyDrawing r:id="rId2"/>
  <extLst>
    <ext xmlns:x14="http://schemas.microsoft.com/office/spreadsheetml/2009/9/main" uri="{CCE6A557-97BC-4b89-ADB6-D9C93CAAB3DF}">
      <x14:dataValidations xmlns:xm="http://schemas.microsoft.com/office/excel/2006/main" count="17">
        <x14:dataValidation type="list" allowBlank="1" showInputMessage="1" showErrorMessage="1" xr:uid="{AC83BFCA-D50F-4D35-B490-9DAB3BBDF3E0}">
          <x14:formula1>
            <xm:f>'Review_description of scores'!$F$3:$F$5</xm:f>
          </x14:formula1>
          <xm:sqref>C4:C60</xm:sqref>
        </x14:dataValidation>
        <x14:dataValidation type="list" allowBlank="1" showInputMessage="1" showErrorMessage="1" xr:uid="{0F26A506-66D8-4243-9067-8B1AA3B96FFA}">
          <x14:formula1>
            <xm:f>'Review_description of scores'!$F$6:$F$8</xm:f>
          </x14:formula1>
          <xm:sqref>D4:D60</xm:sqref>
        </x14:dataValidation>
        <x14:dataValidation type="list" allowBlank="1" showInputMessage="1" showErrorMessage="1" xr:uid="{42EB08BF-56C5-4196-B867-0555D60956DC}">
          <x14:formula1>
            <xm:f>'Review_description of scores'!$F$9:$F$11</xm:f>
          </x14:formula1>
          <xm:sqref>E4:E60</xm:sqref>
        </x14:dataValidation>
        <x14:dataValidation type="list" allowBlank="1" showInputMessage="1" showErrorMessage="1" xr:uid="{AACA15DD-3614-4F47-8C1F-13D4B640D02C}">
          <x14:formula1>
            <xm:f>'Review_description of scores'!$F$12:$F$14</xm:f>
          </x14:formula1>
          <xm:sqref>F4:F60</xm:sqref>
        </x14:dataValidation>
        <x14:dataValidation type="list" allowBlank="1" showInputMessage="1" showErrorMessage="1" xr:uid="{9C14F990-DD80-4392-9692-A4490DEB0A15}">
          <x14:formula1>
            <xm:f>'Review_description of scores'!$F$15:$F$17</xm:f>
          </x14:formula1>
          <xm:sqref>G4:G60</xm:sqref>
        </x14:dataValidation>
        <x14:dataValidation type="list" allowBlank="1" showInputMessage="1" showErrorMessage="1" xr:uid="{E8F2B94D-3F61-4B74-BAA3-C888D0495237}">
          <x14:formula1>
            <xm:f>'Review_description of scores'!$F$18:$F$20</xm:f>
          </x14:formula1>
          <xm:sqref>H4:H60</xm:sqref>
        </x14:dataValidation>
        <x14:dataValidation type="list" allowBlank="1" showInputMessage="1" showErrorMessage="1" xr:uid="{6AAC88CC-A512-48A3-A121-DF3BDBA17C97}">
          <x14:formula1>
            <xm:f>'Review_description of scores'!$F$21:$F$23</xm:f>
          </x14:formula1>
          <xm:sqref>J4:J60</xm:sqref>
        </x14:dataValidation>
        <x14:dataValidation type="list" allowBlank="1" showInputMessage="1" showErrorMessage="1" xr:uid="{DF2C6276-4AD8-46AA-8177-81DBD480BF4B}">
          <x14:formula1>
            <xm:f>'Review_description of scores'!$F$24:$F$26</xm:f>
          </x14:formula1>
          <xm:sqref>L4:L60</xm:sqref>
        </x14:dataValidation>
        <x14:dataValidation type="list" allowBlank="1" showInputMessage="1" showErrorMessage="1" xr:uid="{040DF708-0CD1-42ED-85A9-0BF45D670556}">
          <x14:formula1>
            <xm:f>'Review_description of scores'!$F$49:$F$51</xm:f>
          </x14:formula1>
          <xm:sqref>W4:W60</xm:sqref>
        </x14:dataValidation>
        <x14:dataValidation type="list" allowBlank="1" showInputMessage="1" showErrorMessage="1" xr:uid="{DD538D95-BF7E-4365-95C4-38326DD91B9A}">
          <x14:formula1>
            <xm:f>'Review_description of scores'!$F$33:$F$35</xm:f>
          </x14:formula1>
          <xm:sqref>O4:O60 M4:M60</xm:sqref>
        </x14:dataValidation>
        <x14:dataValidation type="list" allowBlank="1" showInputMessage="1" showErrorMessage="1" xr:uid="{35FC8022-50B9-4E71-B217-A83379DD7BD8}">
          <x14:formula1>
            <xm:f>'Review_description of scores'!$F$54:$F$59</xm:f>
          </x14:formula1>
          <xm:sqref>Y4:Y60</xm:sqref>
        </x14:dataValidation>
        <x14:dataValidation type="list" allowBlank="1" showInputMessage="1" showErrorMessage="1" xr:uid="{78618634-B6D2-4A37-A6FD-F659A949D31F}">
          <x14:formula1>
            <xm:f>'Review_description of scores'!$F$60:$F$65</xm:f>
          </x14:formula1>
          <xm:sqref>Z4:Z60</xm:sqref>
        </x14:dataValidation>
        <x14:dataValidation type="list" allowBlank="1" showInputMessage="1" showErrorMessage="1" xr:uid="{ECA4EC67-2151-456F-BE9C-8F16FDA8E130}">
          <x14:formula1>
            <xm:f>'Review_description of scores'!$F$30:$F$32</xm:f>
          </x14:formula1>
          <xm:sqref>N4:N60</xm:sqref>
        </x14:dataValidation>
        <x14:dataValidation type="list" allowBlank="1" showInputMessage="1" showErrorMessage="1" xr:uid="{C47363A9-C4DA-48F0-8F4A-8D1F221C60C9}">
          <x14:formula1>
            <xm:f>'Review_description of scores'!$F$36:$F$38</xm:f>
          </x14:formula1>
          <xm:sqref>Q4:Q60</xm:sqref>
        </x14:dataValidation>
        <x14:dataValidation type="list" allowBlank="1" showInputMessage="1" showErrorMessage="1" xr:uid="{A3D58E91-0F92-4F78-94CB-CC5EC892D39C}">
          <x14:formula1>
            <xm:f>'Review_description of scores'!$F$39:$F$41</xm:f>
          </x14:formula1>
          <xm:sqref>R4:R60</xm:sqref>
        </x14:dataValidation>
        <x14:dataValidation type="list" allowBlank="1" showInputMessage="1" showErrorMessage="1" xr:uid="{DBF3E34C-3682-4A33-91D0-427F6ECEC2A0}">
          <x14:formula1>
            <xm:f>'Review_description of scores'!$F$42:$F$44</xm:f>
          </x14:formula1>
          <xm:sqref>T4:T60</xm:sqref>
        </x14:dataValidation>
        <x14:dataValidation type="list" allowBlank="1" showInputMessage="1" showErrorMessage="1" xr:uid="{028FB1F0-643E-4A0C-8594-DE1690B3C495}">
          <x14:formula1>
            <xm:f>'Review_description of scores'!$F$45:$F$48</xm:f>
          </x14:formula1>
          <xm:sqref>U4:U60</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A08BFC-AFB8-4789-9BCE-80B1582021C4}">
  <dimension ref="A1:T143"/>
  <sheetViews>
    <sheetView zoomScale="80" zoomScaleNormal="80" workbookViewId="0">
      <pane xSplit="2" ySplit="2" topLeftCell="C3" activePane="bottomRight" state="frozen"/>
      <selection pane="topRight" activeCell="G39" sqref="G39"/>
      <selection pane="bottomLeft" activeCell="G39" sqref="G39"/>
      <selection pane="bottomRight"/>
    </sheetView>
  </sheetViews>
  <sheetFormatPr defaultColWidth="8.85546875" defaultRowHeight="15" x14ac:dyDescent="0.2"/>
  <cols>
    <col min="1" max="1" width="4.28515625" style="66" customWidth="1"/>
    <col min="2" max="2" width="36.5703125" style="66" customWidth="1"/>
    <col min="3" max="8" width="20" style="66" customWidth="1"/>
    <col min="9" max="9" width="3" style="66" customWidth="1"/>
    <col min="10" max="10" width="20" style="66" customWidth="1"/>
    <col min="11" max="11" width="3" style="172" customWidth="1"/>
    <col min="12" max="12" width="20" style="207" customWidth="1"/>
    <col min="13" max="13" width="20" style="208" customWidth="1"/>
    <col min="14" max="14" width="20" style="207" customWidth="1"/>
    <col min="15" max="15" width="20" style="208" customWidth="1"/>
    <col min="16" max="16" width="20" style="207" customWidth="1"/>
    <col min="17" max="17" width="20" style="173" customWidth="1"/>
    <col min="18" max="18" width="5.85546875" style="173" customWidth="1"/>
    <col min="19" max="16384" width="8.85546875" style="66"/>
  </cols>
  <sheetData>
    <row r="1" spans="1:20" ht="16.5" thickBot="1" x14ac:dyDescent="0.3">
      <c r="A1" s="66" t="s">
        <v>608</v>
      </c>
      <c r="C1" s="229" t="s">
        <v>362</v>
      </c>
      <c r="D1" s="229"/>
      <c r="E1" s="229"/>
      <c r="F1" s="229"/>
      <c r="G1" s="229"/>
      <c r="H1" s="229"/>
      <c r="J1" s="171" t="s">
        <v>403</v>
      </c>
      <c r="L1" s="230" t="s">
        <v>404</v>
      </c>
      <c r="M1" s="230"/>
      <c r="N1" s="230"/>
      <c r="O1" s="230"/>
      <c r="P1" s="230"/>
      <c r="Q1" s="230"/>
    </row>
    <row r="2" spans="1:20" ht="99" customHeight="1" thickBot="1" x14ac:dyDescent="0.3">
      <c r="B2" s="174" t="s">
        <v>371</v>
      </c>
      <c r="C2" s="175" t="s">
        <v>405</v>
      </c>
      <c r="D2" s="175" t="s">
        <v>406</v>
      </c>
      <c r="E2" s="175" t="s">
        <v>407</v>
      </c>
      <c r="F2" s="175" t="s">
        <v>408</v>
      </c>
      <c r="G2" s="175" t="s">
        <v>391</v>
      </c>
      <c r="H2" s="176" t="s">
        <v>393</v>
      </c>
      <c r="I2" s="177" t="s">
        <v>409</v>
      </c>
      <c r="J2" s="178" t="s">
        <v>396</v>
      </c>
      <c r="K2" s="179" t="s">
        <v>410</v>
      </c>
      <c r="L2" s="180" t="s">
        <v>411</v>
      </c>
      <c r="M2" s="181" t="s">
        <v>412</v>
      </c>
      <c r="N2" s="182" t="s">
        <v>413</v>
      </c>
      <c r="O2" s="183" t="s">
        <v>414</v>
      </c>
      <c r="P2" s="184" t="s">
        <v>415</v>
      </c>
      <c r="Q2" s="185" t="s">
        <v>416</v>
      </c>
      <c r="R2" s="186"/>
    </row>
    <row r="3" spans="1:20" ht="42.6" customHeight="1" x14ac:dyDescent="0.2">
      <c r="B3" s="187" t="str">
        <f>'Review of BSPs'!B15</f>
        <v>Fal and Helford SAC: Recreation Biosecurity Plan (2022)</v>
      </c>
      <c r="C3" s="188">
        <f>'Review of BSPs'!I15</f>
        <v>18</v>
      </c>
      <c r="D3" s="188">
        <f>'Review of BSPs'!K15</f>
        <v>3</v>
      </c>
      <c r="E3" s="188">
        <f>'Review of BSPs'!P15</f>
        <v>12</v>
      </c>
      <c r="F3" s="188">
        <f>'Review of BSPs'!S15</f>
        <v>5</v>
      </c>
      <c r="G3" s="188">
        <f>'Review of BSPs'!V15</f>
        <v>5</v>
      </c>
      <c r="H3" s="189">
        <f>'Review of BSPs'!X15</f>
        <v>3</v>
      </c>
      <c r="I3" s="177">
        <v>0</v>
      </c>
      <c r="J3" s="190" t="str">
        <f>'Review of BSPs'!AA15</f>
        <v>N/A</v>
      </c>
      <c r="K3" s="177">
        <v>0</v>
      </c>
      <c r="L3" s="191" t="str">
        <f>J3</f>
        <v>N/A</v>
      </c>
      <c r="M3" s="192" t="str">
        <f>IF(L3="N/A","N/A",Table9[[#This Row],[EFFECTIVENESS OF PLAN (OUT OF 10)]]/10)</f>
        <v>N/A</v>
      </c>
      <c r="N3" s="191">
        <f>ROUND((Table9[[#This Row],[OVERALL BACKGROUND INFORMATION SCORE (MAX = 18)]]/3+Table9[[#This Row],[OVERALL IDENTIFICATION OF RISKS SCORE (MAX = 3)]]*2+Table9[[#This Row],[OVERALL BIOSECURITY ACTIONS SCORE (MAX = 12)]]/2+Table9[[#This Row],[OVERALL SUPPORTING WORK SCORE (MAX = 6)]]+Table9[[#This Row],[OVERALL ADDITIONAL INFO SCORE (MAX = 6)]]+Table9[[#This Row],[OVERALL REVIEW SCORE (MAX = 3)]]*2),0)</f>
        <v>34</v>
      </c>
      <c r="O3" s="193">
        <f>Table9[[#This Row],[POTENTIAL FOR PLAN TO BE EFFECTIVE (OUT OF 36)]]/36</f>
        <v>0.94444444444444442</v>
      </c>
      <c r="P3" s="194" t="str">
        <f t="shared" ref="P3:P28" si="0">J3</f>
        <v>N/A</v>
      </c>
      <c r="Q3" s="195" t="str">
        <f>IF(P3="N/A","N/A",Table9[[#This Row],[EFFECTIVENESS OF PLAN (OUT OF 10)]]/10)</f>
        <v>N/A</v>
      </c>
      <c r="R3" s="196"/>
    </row>
    <row r="4" spans="1:20" ht="42.6" customHeight="1" x14ac:dyDescent="0.2">
      <c r="B4" s="187" t="str">
        <f>'Review of BSPs'!B14</f>
        <v>Tamar Estuaries Marine Biosecurity Plan</v>
      </c>
      <c r="C4" s="188">
        <f>'Review of BSPs'!I14</f>
        <v>18</v>
      </c>
      <c r="D4" s="188">
        <f>'Review of BSPs'!K14</f>
        <v>3</v>
      </c>
      <c r="E4" s="188">
        <f>'Review of BSPs'!P14</f>
        <v>11</v>
      </c>
      <c r="F4" s="188">
        <f>'Review of BSPs'!S14</f>
        <v>6</v>
      </c>
      <c r="G4" s="188">
        <f>'Review of BSPs'!V14</f>
        <v>4</v>
      </c>
      <c r="H4" s="189">
        <f>'Review of BSPs'!X14</f>
        <v>3</v>
      </c>
      <c r="I4" s="177">
        <v>0</v>
      </c>
      <c r="J4" s="190">
        <f>'Review of BSPs'!AA14</f>
        <v>5</v>
      </c>
      <c r="K4" s="177">
        <v>0</v>
      </c>
      <c r="L4" s="197">
        <f>ROUND(IF(J4="N/A",(Table9[[#This Row],[OVERALL BACKGROUND INFORMATION SCORE (MAX = 18)]]/3+Table9[[#This Row],[OVERALL IDENTIFICATION OF RISKS SCORE (MAX = 3)]]*2+Table9[[#This Row],[OVERALL BIOSECURITY ACTIONS SCORE (MAX = 12)]]/2+Table9[[#This Row],[OVERALL SUPPORTING WORK SCORE (MAX = 6)]]+Table9[[#This Row],[OVERALL ADDITIONAL INFO SCORE (MAX = 6)]]+Table9[[#This Row],[OVERALL REVIEW SCORE (MAX = 3)]]*2),(Table9[[#This Row],[OVERALL BACKGROUND INFORMATION SCORE (MAX = 18)]]/3+Table9[[#This Row],[OVERALL IDENTIFICATION OF RISKS SCORE (MAX = 3)]]*2+Table9[[#This Row],[OVERALL BIOSECURITY ACTIONS SCORE (MAX = 12)]]/2+Table9[[#This Row],[OVERALL SUPPORTING WORK SCORE (MAX = 6)]]+Table9[[#This Row],[OVERALL ADDITIONAL INFO SCORE (MAX = 6)]]+Table9[[#This Row],[OVERALL REVIEW SCORE (MAX = 3)]]*2)+Table9[[#This Row],[OVERALL IMPLEMENTATION SCORE (MAX = 10)]]),0)</f>
        <v>39</v>
      </c>
      <c r="M4" s="198">
        <f>Table9[[#This Row],[OVERALL PLAN SCORE (OUT OF 46)]]/46</f>
        <v>0.84782608695652173</v>
      </c>
      <c r="N4" s="197">
        <f>ROUND((Table9[[#This Row],[OVERALL BACKGROUND INFORMATION SCORE (MAX = 18)]]/3+Table9[[#This Row],[OVERALL IDENTIFICATION OF RISKS SCORE (MAX = 3)]]*2+Table9[[#This Row],[OVERALL BIOSECURITY ACTIONS SCORE (MAX = 12)]]/2+Table9[[#This Row],[OVERALL SUPPORTING WORK SCORE (MAX = 6)]]+Table9[[#This Row],[OVERALL ADDITIONAL INFO SCORE (MAX = 6)]]+Table9[[#This Row],[OVERALL REVIEW SCORE (MAX = 3)]]*2),0)</f>
        <v>34</v>
      </c>
      <c r="O4" s="198">
        <f>Table9[[#This Row],[POTENTIAL FOR PLAN TO BE EFFECTIVE (OUT OF 36)]]/36</f>
        <v>0.94444444444444442</v>
      </c>
      <c r="P4" s="194">
        <f t="shared" si="0"/>
        <v>5</v>
      </c>
      <c r="Q4" s="195">
        <f>IF(P4="N/A","N/A",Table9[[#This Row],[EFFECTIVENESS OF PLAN (OUT OF 10)]]/10)</f>
        <v>0.5</v>
      </c>
      <c r="R4" s="196"/>
      <c r="S4" s="199"/>
      <c r="T4" s="200"/>
    </row>
    <row r="5" spans="1:20" ht="42.6" customHeight="1" x14ac:dyDescent="0.2">
      <c r="B5" s="187" t="str">
        <f>'Review of BSPs'!B12</f>
        <v>Northwest IFCA Biosecurity Plan (2014 to 2019)</v>
      </c>
      <c r="C5" s="188">
        <f>'Review of BSPs'!I12</f>
        <v>17</v>
      </c>
      <c r="D5" s="188">
        <f>'Review of BSPs'!K12</f>
        <v>2</v>
      </c>
      <c r="E5" s="188">
        <f>'Review of BSPs'!P12</f>
        <v>10</v>
      </c>
      <c r="F5" s="188">
        <f>'Review of BSPs'!S12</f>
        <v>5</v>
      </c>
      <c r="G5" s="188">
        <f>'Review of BSPs'!V12</f>
        <v>5</v>
      </c>
      <c r="H5" s="189">
        <f>'Review of BSPs'!X12</f>
        <v>3</v>
      </c>
      <c r="I5" s="177">
        <v>0</v>
      </c>
      <c r="J5" s="190">
        <f>'Review of BSPs'!AA12</f>
        <v>7</v>
      </c>
      <c r="K5" s="177">
        <v>0</v>
      </c>
      <c r="L5" s="197">
        <f>ROUND(IF(J5="N/A",(Table9[[#This Row],[OVERALL BACKGROUND INFORMATION SCORE (MAX = 18)]]/3+Table9[[#This Row],[OVERALL IDENTIFICATION OF RISKS SCORE (MAX = 3)]]*2+Table9[[#This Row],[OVERALL BIOSECURITY ACTIONS SCORE (MAX = 12)]]/2+Table9[[#This Row],[OVERALL SUPPORTING WORK SCORE (MAX = 6)]]+Table9[[#This Row],[OVERALL ADDITIONAL INFO SCORE (MAX = 6)]]+Table9[[#This Row],[OVERALL REVIEW SCORE (MAX = 3)]]*2),(Table9[[#This Row],[OVERALL BACKGROUND INFORMATION SCORE (MAX = 18)]]/3+Table9[[#This Row],[OVERALL IDENTIFICATION OF RISKS SCORE (MAX = 3)]]*2+Table9[[#This Row],[OVERALL BIOSECURITY ACTIONS SCORE (MAX = 12)]]/2+Table9[[#This Row],[OVERALL SUPPORTING WORK SCORE (MAX = 6)]]+Table9[[#This Row],[OVERALL ADDITIONAL INFO SCORE (MAX = 6)]]+Table9[[#This Row],[OVERALL REVIEW SCORE (MAX = 3)]]*2)+Table9[[#This Row],[OVERALL IMPLEMENTATION SCORE (MAX = 10)]]),0)</f>
        <v>38</v>
      </c>
      <c r="M5" s="198">
        <f>Table9[[#This Row],[OVERALL PLAN SCORE (OUT OF 46)]]/46</f>
        <v>0.82608695652173914</v>
      </c>
      <c r="N5" s="197">
        <f>ROUND((Table9[[#This Row],[OVERALL BACKGROUND INFORMATION SCORE (MAX = 18)]]/3+Table9[[#This Row],[OVERALL IDENTIFICATION OF RISKS SCORE (MAX = 3)]]*2+Table9[[#This Row],[OVERALL BIOSECURITY ACTIONS SCORE (MAX = 12)]]/2+Table9[[#This Row],[OVERALL SUPPORTING WORK SCORE (MAX = 6)]]+Table9[[#This Row],[OVERALL ADDITIONAL INFO SCORE (MAX = 6)]]+Table9[[#This Row],[OVERALL REVIEW SCORE (MAX = 3)]]*2),0)</f>
        <v>31</v>
      </c>
      <c r="O5" s="198">
        <f>Table9[[#This Row],[POTENTIAL FOR PLAN TO BE EFFECTIVE (OUT OF 36)]]/36</f>
        <v>0.86111111111111116</v>
      </c>
      <c r="P5" s="194">
        <f t="shared" si="0"/>
        <v>7</v>
      </c>
      <c r="Q5" s="195">
        <f>IF(P5="N/A","N/A",Table9[[#This Row],[EFFECTIVENESS OF PLAN (OUT OF 10)]]/10)</f>
        <v>0.7</v>
      </c>
      <c r="R5" s="196"/>
    </row>
    <row r="6" spans="1:20" ht="42.6" customHeight="1" x14ac:dyDescent="0.2">
      <c r="B6" s="187" t="str">
        <f>'Review of BSPs'!B19</f>
        <v>Northwest IFCA Biosecurity Plan (2022-2025)</v>
      </c>
      <c r="C6" s="188">
        <f>'Review of BSPs'!I19</f>
        <v>17</v>
      </c>
      <c r="D6" s="188">
        <f>'Review of BSPs'!K19</f>
        <v>2</v>
      </c>
      <c r="E6" s="188">
        <f>'Review of BSPs'!P19</f>
        <v>10</v>
      </c>
      <c r="F6" s="188">
        <f>'Review of BSPs'!S19</f>
        <v>5</v>
      </c>
      <c r="G6" s="188">
        <f>'Review of BSPs'!V19</f>
        <v>5</v>
      </c>
      <c r="H6" s="189">
        <f>'Review of BSPs'!X19</f>
        <v>3</v>
      </c>
      <c r="I6" s="177">
        <v>0</v>
      </c>
      <c r="J6" s="190">
        <f>'Review of BSPs'!AA19</f>
        <v>7</v>
      </c>
      <c r="K6" s="177">
        <v>0</v>
      </c>
      <c r="L6" s="197">
        <f>ROUND(IF(J6="N/A",(Table9[[#This Row],[OVERALL BACKGROUND INFORMATION SCORE (MAX = 18)]]/3+Table9[[#This Row],[OVERALL IDENTIFICATION OF RISKS SCORE (MAX = 3)]]*2+Table9[[#This Row],[OVERALL BIOSECURITY ACTIONS SCORE (MAX = 12)]]/2+Table9[[#This Row],[OVERALL SUPPORTING WORK SCORE (MAX = 6)]]+Table9[[#This Row],[OVERALL ADDITIONAL INFO SCORE (MAX = 6)]]+Table9[[#This Row],[OVERALL REVIEW SCORE (MAX = 3)]]*2),(Table9[[#This Row],[OVERALL BACKGROUND INFORMATION SCORE (MAX = 18)]]/3+Table9[[#This Row],[OVERALL IDENTIFICATION OF RISKS SCORE (MAX = 3)]]*2+Table9[[#This Row],[OVERALL BIOSECURITY ACTIONS SCORE (MAX = 12)]]/2+Table9[[#This Row],[OVERALL SUPPORTING WORK SCORE (MAX = 6)]]+Table9[[#This Row],[OVERALL ADDITIONAL INFO SCORE (MAX = 6)]]+Table9[[#This Row],[OVERALL REVIEW SCORE (MAX = 3)]]*2)+Table9[[#This Row],[OVERALL IMPLEMENTATION SCORE (MAX = 10)]]),0)</f>
        <v>38</v>
      </c>
      <c r="M6" s="198">
        <f>Table9[[#This Row],[OVERALL PLAN SCORE (OUT OF 46)]]/46</f>
        <v>0.82608695652173914</v>
      </c>
      <c r="N6" s="197">
        <f>ROUND((Table9[[#This Row],[OVERALL BACKGROUND INFORMATION SCORE (MAX = 18)]]/3+Table9[[#This Row],[OVERALL IDENTIFICATION OF RISKS SCORE (MAX = 3)]]*2+Table9[[#This Row],[OVERALL BIOSECURITY ACTIONS SCORE (MAX = 12)]]/2+Table9[[#This Row],[OVERALL SUPPORTING WORK SCORE (MAX = 6)]]+Table9[[#This Row],[OVERALL ADDITIONAL INFO SCORE (MAX = 6)]]+Table9[[#This Row],[OVERALL REVIEW SCORE (MAX = 3)]]*2),0)</f>
        <v>31</v>
      </c>
      <c r="O6" s="198">
        <f>Table9[[#This Row],[POTENTIAL FOR PLAN TO BE EFFECTIVE (OUT OF 36)]]/36</f>
        <v>0.86111111111111116</v>
      </c>
      <c r="P6" s="194">
        <f t="shared" si="0"/>
        <v>7</v>
      </c>
      <c r="Q6" s="195">
        <f>IF(P6="N/A","N/A",Table9[[#This Row],[EFFECTIVENESS OF PLAN (OUT OF 10)]]/10)</f>
        <v>0.7</v>
      </c>
      <c r="R6" s="196"/>
      <c r="S6" s="199"/>
    </row>
    <row r="7" spans="1:20" ht="42.6" customHeight="1" x14ac:dyDescent="0.2">
      <c r="B7" s="187" t="str">
        <f>'Review of BSPs'!B13</f>
        <v xml:space="preserve">Solway Firth Partnership (2021-2024) </v>
      </c>
      <c r="C7" s="188">
        <f>'Review of BSPs'!I13</f>
        <v>17</v>
      </c>
      <c r="D7" s="188">
        <f>'Review of BSPs'!K13</f>
        <v>2</v>
      </c>
      <c r="E7" s="188">
        <f>'Review of BSPs'!P13</f>
        <v>12</v>
      </c>
      <c r="F7" s="188">
        <f>'Review of BSPs'!S13</f>
        <v>5</v>
      </c>
      <c r="G7" s="188">
        <f>'Review of BSPs'!V13</f>
        <v>3</v>
      </c>
      <c r="H7" s="189">
        <f>'Review of BSPs'!X13</f>
        <v>3</v>
      </c>
      <c r="I7" s="177">
        <v>0</v>
      </c>
      <c r="J7" s="190">
        <f>'Review of BSPs'!AA13</f>
        <v>8</v>
      </c>
      <c r="K7" s="177">
        <v>0</v>
      </c>
      <c r="L7" s="197">
        <f>ROUND(IF(J7="N/A",(Table9[[#This Row],[OVERALL BACKGROUND INFORMATION SCORE (MAX = 18)]]/3+Table9[[#This Row],[OVERALL IDENTIFICATION OF RISKS SCORE (MAX = 3)]]*2+Table9[[#This Row],[OVERALL BIOSECURITY ACTIONS SCORE (MAX = 12)]]/2+Table9[[#This Row],[OVERALL SUPPORTING WORK SCORE (MAX = 6)]]+Table9[[#This Row],[OVERALL ADDITIONAL INFO SCORE (MAX = 6)]]+Table9[[#This Row],[OVERALL REVIEW SCORE (MAX = 3)]]*2),(Table9[[#This Row],[OVERALL BACKGROUND INFORMATION SCORE (MAX = 18)]]/3+Table9[[#This Row],[OVERALL IDENTIFICATION OF RISKS SCORE (MAX = 3)]]*2+Table9[[#This Row],[OVERALL BIOSECURITY ACTIONS SCORE (MAX = 12)]]/2+Table9[[#This Row],[OVERALL SUPPORTING WORK SCORE (MAX = 6)]]+Table9[[#This Row],[OVERALL ADDITIONAL INFO SCORE (MAX = 6)]]+Table9[[#This Row],[OVERALL REVIEW SCORE (MAX = 3)]]*2)+Table9[[#This Row],[OVERALL IMPLEMENTATION SCORE (MAX = 10)]]),0)</f>
        <v>38</v>
      </c>
      <c r="M7" s="198">
        <f>Table9[[#This Row],[OVERALL PLAN SCORE (OUT OF 46)]]/46</f>
        <v>0.82608695652173914</v>
      </c>
      <c r="N7" s="197">
        <f>ROUND((Table9[[#This Row],[OVERALL BACKGROUND INFORMATION SCORE (MAX = 18)]]/3+Table9[[#This Row],[OVERALL IDENTIFICATION OF RISKS SCORE (MAX = 3)]]*2+Table9[[#This Row],[OVERALL BIOSECURITY ACTIONS SCORE (MAX = 12)]]/2+Table9[[#This Row],[OVERALL SUPPORTING WORK SCORE (MAX = 6)]]+Table9[[#This Row],[OVERALL ADDITIONAL INFO SCORE (MAX = 6)]]+Table9[[#This Row],[OVERALL REVIEW SCORE (MAX = 3)]]*2),0)</f>
        <v>30</v>
      </c>
      <c r="O7" s="198">
        <f>Table9[[#This Row],[POTENTIAL FOR PLAN TO BE EFFECTIVE (OUT OF 36)]]/36</f>
        <v>0.83333333333333337</v>
      </c>
      <c r="P7" s="194">
        <f t="shared" si="0"/>
        <v>8</v>
      </c>
      <c r="Q7" s="195">
        <f>IF(P7="N/A","N/A",Table9[[#This Row],[EFFECTIVENESS OF PLAN (OUT OF 10)]]/10)</f>
        <v>0.8</v>
      </c>
      <c r="R7" s="196"/>
    </row>
    <row r="8" spans="1:20" ht="42.6" customHeight="1" x14ac:dyDescent="0.2">
      <c r="B8" s="187" t="str">
        <f>'Review of BSPs'!B20</f>
        <v>Cornwall IFCA Biosecurity Plan (2019)</v>
      </c>
      <c r="C8" s="188">
        <f>'Review of BSPs'!I20</f>
        <v>16</v>
      </c>
      <c r="D8" s="188">
        <f>'Review of BSPs'!K20</f>
        <v>2</v>
      </c>
      <c r="E8" s="188">
        <f>'Review of BSPs'!P20</f>
        <v>10</v>
      </c>
      <c r="F8" s="188">
        <f>'Review of BSPs'!S20</f>
        <v>5</v>
      </c>
      <c r="G8" s="188">
        <f>'Review of BSPs'!V20</f>
        <v>6</v>
      </c>
      <c r="H8" s="189">
        <f>'Review of BSPs'!X20</f>
        <v>2</v>
      </c>
      <c r="I8" s="177">
        <v>0</v>
      </c>
      <c r="J8" s="190" t="str">
        <f>'Review of BSPs'!AA20</f>
        <v>N/A</v>
      </c>
      <c r="K8" s="177">
        <v>0</v>
      </c>
      <c r="L8" s="197" t="str">
        <f>J8</f>
        <v>N/A</v>
      </c>
      <c r="M8" s="201" t="str">
        <f>IF(L8="N/A","N/A",Table9[[#This Row],[EFFECTIVENESS OF PLAN (OUT OF 10)]]/10)</f>
        <v>N/A</v>
      </c>
      <c r="N8" s="197">
        <f>ROUND((Table9[[#This Row],[OVERALL BACKGROUND INFORMATION SCORE (MAX = 18)]]/3+Table9[[#This Row],[OVERALL IDENTIFICATION OF RISKS SCORE (MAX = 3)]]*2+Table9[[#This Row],[OVERALL BIOSECURITY ACTIONS SCORE (MAX = 12)]]/2+Table9[[#This Row],[OVERALL SUPPORTING WORK SCORE (MAX = 6)]]+Table9[[#This Row],[OVERALL ADDITIONAL INFO SCORE (MAX = 6)]]+Table9[[#This Row],[OVERALL REVIEW SCORE (MAX = 3)]]*2),0)</f>
        <v>29</v>
      </c>
      <c r="O8" s="198">
        <f>Table9[[#This Row],[POTENTIAL FOR PLAN TO BE EFFECTIVE (OUT OF 36)]]/36</f>
        <v>0.80555555555555558</v>
      </c>
      <c r="P8" s="194" t="str">
        <f t="shared" si="0"/>
        <v>N/A</v>
      </c>
      <c r="Q8" s="195" t="str">
        <f>IF(P8="N/A","N/A",Table9[[#This Row],[EFFECTIVENESS OF PLAN (OUT OF 10)]]/10)</f>
        <v>N/A</v>
      </c>
      <c r="R8" s="196"/>
    </row>
    <row r="9" spans="1:20" ht="42.6" customHeight="1" x14ac:dyDescent="0.2">
      <c r="B9" s="187" t="str">
        <f>'Review of BSPs'!B9</f>
        <v xml:space="preserve">Fowey Biosecurity Plan (2015)  </v>
      </c>
      <c r="C9" s="188">
        <f>'Review of BSPs'!I9</f>
        <v>16</v>
      </c>
      <c r="D9" s="188">
        <f>'Review of BSPs'!K9</f>
        <v>3</v>
      </c>
      <c r="E9" s="188">
        <f>'Review of BSPs'!P9</f>
        <v>10</v>
      </c>
      <c r="F9" s="188">
        <f>'Review of BSPs'!S9</f>
        <v>4</v>
      </c>
      <c r="G9" s="188">
        <f>'Review of BSPs'!V9</f>
        <v>4</v>
      </c>
      <c r="H9" s="189">
        <f>'Review of BSPs'!X9</f>
        <v>2</v>
      </c>
      <c r="I9" s="177">
        <v>0</v>
      </c>
      <c r="J9" s="190">
        <f>'Review of BSPs'!AA9</f>
        <v>4</v>
      </c>
      <c r="K9" s="177">
        <v>0</v>
      </c>
      <c r="L9" s="197">
        <f>ROUND(IF(J9="N/A",(Table9[[#This Row],[OVERALL BACKGROUND INFORMATION SCORE (MAX = 18)]]/3+Table9[[#This Row],[OVERALL IDENTIFICATION OF RISKS SCORE (MAX = 3)]]*2+Table9[[#This Row],[OVERALL BIOSECURITY ACTIONS SCORE (MAX = 12)]]/2+Table9[[#This Row],[OVERALL SUPPORTING WORK SCORE (MAX = 6)]]+Table9[[#This Row],[OVERALL ADDITIONAL INFO SCORE (MAX = 6)]]+Table9[[#This Row],[OVERALL REVIEW SCORE (MAX = 3)]]*2),(Table9[[#This Row],[OVERALL BACKGROUND INFORMATION SCORE (MAX = 18)]]/3+Table9[[#This Row],[OVERALL IDENTIFICATION OF RISKS SCORE (MAX = 3)]]*2+Table9[[#This Row],[OVERALL BIOSECURITY ACTIONS SCORE (MAX = 12)]]/2+Table9[[#This Row],[OVERALL SUPPORTING WORK SCORE (MAX = 6)]]+Table9[[#This Row],[OVERALL ADDITIONAL INFO SCORE (MAX = 6)]]+Table9[[#This Row],[OVERALL REVIEW SCORE (MAX = 3)]]*2)+Table9[[#This Row],[OVERALL IMPLEMENTATION SCORE (MAX = 10)]]),0)</f>
        <v>32</v>
      </c>
      <c r="M9" s="198">
        <f>Table9[[#This Row],[OVERALL PLAN SCORE (OUT OF 46)]]/46</f>
        <v>0.69565217391304346</v>
      </c>
      <c r="N9" s="197">
        <f>ROUND((Table9[[#This Row],[OVERALL BACKGROUND INFORMATION SCORE (MAX = 18)]]/3+Table9[[#This Row],[OVERALL IDENTIFICATION OF RISKS SCORE (MAX = 3)]]*2+Table9[[#This Row],[OVERALL BIOSECURITY ACTIONS SCORE (MAX = 12)]]/2+Table9[[#This Row],[OVERALL SUPPORTING WORK SCORE (MAX = 6)]]+Table9[[#This Row],[OVERALL ADDITIONAL INFO SCORE (MAX = 6)]]+Table9[[#This Row],[OVERALL REVIEW SCORE (MAX = 3)]]*2),0)</f>
        <v>28</v>
      </c>
      <c r="O9" s="198">
        <f>Table9[[#This Row],[POTENTIAL FOR PLAN TO BE EFFECTIVE (OUT OF 36)]]/36</f>
        <v>0.77777777777777779</v>
      </c>
      <c r="P9" s="194">
        <f t="shared" si="0"/>
        <v>4</v>
      </c>
      <c r="Q9" s="195">
        <f>IF(P9="N/A","N/A",Table9[[#This Row],[EFFECTIVENESS OF PLAN (OUT OF 10)]]/10)</f>
        <v>0.4</v>
      </c>
      <c r="R9" s="196"/>
    </row>
    <row r="10" spans="1:20" ht="42.6" customHeight="1" x14ac:dyDescent="0.2">
      <c r="B10" s="187" t="str">
        <f>'Review of BSPs'!B27</f>
        <v>Berwickshire and Northumberland INNS Strategy</v>
      </c>
      <c r="C10" s="188">
        <f>'Review of BSPs'!I27</f>
        <v>14</v>
      </c>
      <c r="D10" s="188">
        <f>'Review of BSPs'!K27</f>
        <v>2</v>
      </c>
      <c r="E10" s="188">
        <f>'Review of BSPs'!P27</f>
        <v>10</v>
      </c>
      <c r="F10" s="188">
        <f>'Review of BSPs'!S27</f>
        <v>4</v>
      </c>
      <c r="G10" s="188">
        <f>'Review of BSPs'!V27</f>
        <v>3</v>
      </c>
      <c r="H10" s="189">
        <f>'Review of BSPs'!X27</f>
        <v>3</v>
      </c>
      <c r="I10" s="177">
        <v>0</v>
      </c>
      <c r="J10" s="190" t="str">
        <f>'Review of BSPs'!AA27</f>
        <v>N/A</v>
      </c>
      <c r="K10" s="177">
        <v>0</v>
      </c>
      <c r="L10" s="197" t="str">
        <f>J10</f>
        <v>N/A</v>
      </c>
      <c r="M10" s="201" t="str">
        <f>IF(L10="N/A","N/A",Table9[[#This Row],[EFFECTIVENESS OF PLAN (OUT OF 10)]]/10)</f>
        <v>N/A</v>
      </c>
      <c r="N10" s="197">
        <f>ROUND((Table9[[#This Row],[OVERALL BACKGROUND INFORMATION SCORE (MAX = 18)]]/3+Table9[[#This Row],[OVERALL IDENTIFICATION OF RISKS SCORE (MAX = 3)]]*2+Table9[[#This Row],[OVERALL BIOSECURITY ACTIONS SCORE (MAX = 12)]]/2+Table9[[#This Row],[OVERALL SUPPORTING WORK SCORE (MAX = 6)]]+Table9[[#This Row],[OVERALL ADDITIONAL INFO SCORE (MAX = 6)]]+Table9[[#This Row],[OVERALL REVIEW SCORE (MAX = 3)]]*2),0)</f>
        <v>27</v>
      </c>
      <c r="O10" s="198">
        <f>Table9[[#This Row],[POTENTIAL FOR PLAN TO BE EFFECTIVE (OUT OF 36)]]/36</f>
        <v>0.75</v>
      </c>
      <c r="P10" s="194" t="str">
        <f t="shared" si="0"/>
        <v>N/A</v>
      </c>
      <c r="Q10" s="195" t="str">
        <f>IF(P10="N/A","N/A",Table9[[#This Row],[EFFECTIVENESS OF PLAN (OUT OF 10)]]/10)</f>
        <v>N/A</v>
      </c>
      <c r="R10" s="196"/>
    </row>
    <row r="11" spans="1:20" ht="42.6" customHeight="1" x14ac:dyDescent="0.2">
      <c r="B11" s="187" t="str">
        <f>'Review of BSPs'!B22</f>
        <v>RAPID LIFE (2020) - Mersey</v>
      </c>
      <c r="C11" s="188">
        <f>'Review of BSPs'!I22</f>
        <v>15</v>
      </c>
      <c r="D11" s="188">
        <f>'Review of BSPs'!K22</f>
        <v>2</v>
      </c>
      <c r="E11" s="188">
        <f>'Review of BSPs'!P22</f>
        <v>9</v>
      </c>
      <c r="F11" s="188">
        <f>'Review of BSPs'!S22</f>
        <v>4</v>
      </c>
      <c r="G11" s="188">
        <f>'Review of BSPs'!V22</f>
        <v>4</v>
      </c>
      <c r="H11" s="189">
        <f>'Review of BSPs'!X22</f>
        <v>2</v>
      </c>
      <c r="I11" s="177">
        <v>0</v>
      </c>
      <c r="J11" s="190" t="str">
        <f>'Review of BSPs'!AA22</f>
        <v>N/A</v>
      </c>
      <c r="K11" s="177">
        <v>0</v>
      </c>
      <c r="L11" s="197" t="str">
        <f>J11</f>
        <v>N/A</v>
      </c>
      <c r="M11" s="201" t="str">
        <f>IF(L11="N/A","N/A",Table9[[#This Row],[EFFECTIVENESS OF PLAN (OUT OF 10)]]/10)</f>
        <v>N/A</v>
      </c>
      <c r="N11" s="197">
        <f>ROUND((Table9[[#This Row],[OVERALL BACKGROUND INFORMATION SCORE (MAX = 18)]]/3+Table9[[#This Row],[OVERALL IDENTIFICATION OF RISKS SCORE (MAX = 3)]]*2+Table9[[#This Row],[OVERALL BIOSECURITY ACTIONS SCORE (MAX = 12)]]/2+Table9[[#This Row],[OVERALL SUPPORTING WORK SCORE (MAX = 6)]]+Table9[[#This Row],[OVERALL ADDITIONAL INFO SCORE (MAX = 6)]]+Table9[[#This Row],[OVERALL REVIEW SCORE (MAX = 3)]]*2),0)</f>
        <v>26</v>
      </c>
      <c r="O11" s="198">
        <f>Table9[[#This Row],[POTENTIAL FOR PLAN TO BE EFFECTIVE (OUT OF 36)]]/36</f>
        <v>0.72222222222222221</v>
      </c>
      <c r="P11" s="194" t="str">
        <f t="shared" si="0"/>
        <v>N/A</v>
      </c>
      <c r="Q11" s="195" t="str">
        <f>IF(P11="N/A","N/A",Table9[[#This Row],[EFFECTIVENESS OF PLAN (OUT OF 10)]]/10)</f>
        <v>N/A</v>
      </c>
      <c r="R11" s="196"/>
    </row>
    <row r="12" spans="1:20" ht="42.6" customHeight="1" x14ac:dyDescent="0.2">
      <c r="B12" s="187" t="str">
        <f>'Review of BSPs'!B21</f>
        <v>Waddeton Fishery (shellfish) (2022) - Devon and Severn IFCA</v>
      </c>
      <c r="C12" s="188">
        <f>'Review of BSPs'!I21</f>
        <v>12</v>
      </c>
      <c r="D12" s="188">
        <f>'Review of BSPs'!K21</f>
        <v>3</v>
      </c>
      <c r="E12" s="188">
        <f>'Review of BSPs'!P21</f>
        <v>10</v>
      </c>
      <c r="F12" s="188">
        <f>'Review of BSPs'!S21</f>
        <v>3</v>
      </c>
      <c r="G12" s="188">
        <f>'Review of BSPs'!V21</f>
        <v>6</v>
      </c>
      <c r="H12" s="189">
        <f>'Review of BSPs'!X21</f>
        <v>1</v>
      </c>
      <c r="I12" s="177">
        <v>0</v>
      </c>
      <c r="J12" s="190">
        <f>'Review of BSPs'!AA21</f>
        <v>6</v>
      </c>
      <c r="K12" s="177">
        <v>0</v>
      </c>
      <c r="L12" s="197">
        <f>ROUND(IF(J12="N/A",(Table9[[#This Row],[OVERALL BACKGROUND INFORMATION SCORE (MAX = 18)]]/3+Table9[[#This Row],[OVERALL IDENTIFICATION OF RISKS SCORE (MAX = 3)]]*2+Table9[[#This Row],[OVERALL BIOSECURITY ACTIONS SCORE (MAX = 12)]]/2+Table9[[#This Row],[OVERALL SUPPORTING WORK SCORE (MAX = 6)]]+Table9[[#This Row],[OVERALL ADDITIONAL INFO SCORE (MAX = 6)]]+Table9[[#This Row],[OVERALL REVIEW SCORE (MAX = 3)]]*2),(Table9[[#This Row],[OVERALL BACKGROUND INFORMATION SCORE (MAX = 18)]]/3+Table9[[#This Row],[OVERALL IDENTIFICATION OF RISKS SCORE (MAX = 3)]]*2+Table9[[#This Row],[OVERALL BIOSECURITY ACTIONS SCORE (MAX = 12)]]/2+Table9[[#This Row],[OVERALL SUPPORTING WORK SCORE (MAX = 6)]]+Table9[[#This Row],[OVERALL ADDITIONAL INFO SCORE (MAX = 6)]]+Table9[[#This Row],[OVERALL REVIEW SCORE (MAX = 3)]]*2)+Table9[[#This Row],[OVERALL IMPLEMENTATION SCORE (MAX = 10)]]),0)</f>
        <v>32</v>
      </c>
      <c r="M12" s="198">
        <f>Table9[[#This Row],[OVERALL PLAN SCORE (OUT OF 46)]]/46</f>
        <v>0.69565217391304346</v>
      </c>
      <c r="N12" s="197">
        <f>ROUND((Table9[[#This Row],[OVERALL BACKGROUND INFORMATION SCORE (MAX = 18)]]/3+Table9[[#This Row],[OVERALL IDENTIFICATION OF RISKS SCORE (MAX = 3)]]*2+Table9[[#This Row],[OVERALL BIOSECURITY ACTIONS SCORE (MAX = 12)]]/2+Table9[[#This Row],[OVERALL SUPPORTING WORK SCORE (MAX = 6)]]+Table9[[#This Row],[OVERALL ADDITIONAL INFO SCORE (MAX = 6)]]+Table9[[#This Row],[OVERALL REVIEW SCORE (MAX = 3)]]*2),0)</f>
        <v>26</v>
      </c>
      <c r="O12" s="198">
        <f>Table9[[#This Row],[POTENTIAL FOR PLAN TO BE EFFECTIVE (OUT OF 36)]]/36</f>
        <v>0.72222222222222221</v>
      </c>
      <c r="P12" s="194">
        <f t="shared" si="0"/>
        <v>6</v>
      </c>
      <c r="Q12" s="195">
        <f>IF(P12="N/A","N/A",Table9[[#This Row],[EFFECTIVENESS OF PLAN (OUT OF 10)]]/10)</f>
        <v>0.6</v>
      </c>
      <c r="R12" s="196"/>
    </row>
    <row r="13" spans="1:20" ht="42.6" customHeight="1" x14ac:dyDescent="0.2">
      <c r="B13" s="187" t="str">
        <f>'Review of BSPs'!B11</f>
        <v xml:space="preserve">Lymington Yacht Haven </v>
      </c>
      <c r="C13" s="188">
        <f>'Review of BSPs'!I11</f>
        <v>14</v>
      </c>
      <c r="D13" s="188">
        <f>'Review of BSPs'!K11</f>
        <v>3</v>
      </c>
      <c r="E13" s="188">
        <f>'Review of BSPs'!P11</f>
        <v>7</v>
      </c>
      <c r="F13" s="188">
        <f>'Review of BSPs'!S11</f>
        <v>4</v>
      </c>
      <c r="G13" s="188">
        <f>'Review of BSPs'!V11</f>
        <v>3</v>
      </c>
      <c r="H13" s="189">
        <f>'Review of BSPs'!X11</f>
        <v>2</v>
      </c>
      <c r="I13" s="177">
        <v>0</v>
      </c>
      <c r="J13" s="190" t="str">
        <f>'Review of BSPs'!AA11</f>
        <v>N/A</v>
      </c>
      <c r="K13" s="177">
        <v>0</v>
      </c>
      <c r="L13" s="197" t="str">
        <f>J13</f>
        <v>N/A</v>
      </c>
      <c r="M13" s="201" t="str">
        <f>IF(L13="N/A","N/A",Table9[[#This Row],[EFFECTIVENESS OF PLAN (OUT OF 10)]]/10)</f>
        <v>N/A</v>
      </c>
      <c r="N13" s="197">
        <f>ROUND((Table9[[#This Row],[OVERALL BACKGROUND INFORMATION SCORE (MAX = 18)]]/3+Table9[[#This Row],[OVERALL IDENTIFICATION OF RISKS SCORE (MAX = 3)]]*2+Table9[[#This Row],[OVERALL BIOSECURITY ACTIONS SCORE (MAX = 12)]]/2+Table9[[#This Row],[OVERALL SUPPORTING WORK SCORE (MAX = 6)]]+Table9[[#This Row],[OVERALL ADDITIONAL INFO SCORE (MAX = 6)]]+Table9[[#This Row],[OVERALL REVIEW SCORE (MAX = 3)]]*2),0)</f>
        <v>25</v>
      </c>
      <c r="O13" s="198">
        <f>Table9[[#This Row],[POTENTIAL FOR PLAN TO BE EFFECTIVE (OUT OF 36)]]/36</f>
        <v>0.69444444444444442</v>
      </c>
      <c r="P13" s="194" t="str">
        <f t="shared" si="0"/>
        <v>N/A</v>
      </c>
      <c r="Q13" s="195" t="str">
        <f>IF(P13="N/A","N/A",Table9[[#This Row],[EFFECTIVENESS OF PLAN (OUT OF 10)]]/10)</f>
        <v>N/A</v>
      </c>
      <c r="R13" s="196"/>
    </row>
    <row r="14" spans="1:20" ht="42.6" customHeight="1" x14ac:dyDescent="0.2">
      <c r="B14" s="187" t="str">
        <f>'Review of BSPs'!B5</f>
        <v xml:space="preserve">South Devon AONB Estuaries Partnership Salcombe Harbour &amp; Kingsbridge Estuary Marine Biosecurity Plan 2017- 2020 </v>
      </c>
      <c r="C14" s="188">
        <f>'Review of BSPs'!I5</f>
        <v>13</v>
      </c>
      <c r="D14" s="188">
        <f>'Review of BSPs'!K5</f>
        <v>3</v>
      </c>
      <c r="E14" s="188">
        <f>'Review of BSPs'!P5</f>
        <v>8</v>
      </c>
      <c r="F14" s="188">
        <f>'Review of BSPs'!S5</f>
        <v>4</v>
      </c>
      <c r="G14" s="188">
        <f>'Review of BSPs'!V5</f>
        <v>4</v>
      </c>
      <c r="H14" s="189">
        <f>'Review of BSPs'!X5</f>
        <v>1</v>
      </c>
      <c r="I14" s="177">
        <v>0</v>
      </c>
      <c r="J14" s="190">
        <f>'Review of BSPs'!AA5</f>
        <v>7</v>
      </c>
      <c r="K14" s="177">
        <v>0</v>
      </c>
      <c r="L14" s="197">
        <f>ROUND(IF(J14="N/A",(Table9[[#This Row],[OVERALL BACKGROUND INFORMATION SCORE (MAX = 18)]]/3+Table9[[#This Row],[OVERALL IDENTIFICATION OF RISKS SCORE (MAX = 3)]]*2+Table9[[#This Row],[OVERALL BIOSECURITY ACTIONS SCORE (MAX = 12)]]/2+Table9[[#This Row],[OVERALL SUPPORTING WORK SCORE (MAX = 6)]]+Table9[[#This Row],[OVERALL ADDITIONAL INFO SCORE (MAX = 6)]]+Table9[[#This Row],[OVERALL REVIEW SCORE (MAX = 3)]]*2),(Table9[[#This Row],[OVERALL BACKGROUND INFORMATION SCORE (MAX = 18)]]/3+Table9[[#This Row],[OVERALL IDENTIFICATION OF RISKS SCORE (MAX = 3)]]*2+Table9[[#This Row],[OVERALL BIOSECURITY ACTIONS SCORE (MAX = 12)]]/2+Table9[[#This Row],[OVERALL SUPPORTING WORK SCORE (MAX = 6)]]+Table9[[#This Row],[OVERALL ADDITIONAL INFO SCORE (MAX = 6)]]+Table9[[#This Row],[OVERALL REVIEW SCORE (MAX = 3)]]*2)+Table9[[#This Row],[OVERALL IMPLEMENTATION SCORE (MAX = 10)]]),0)</f>
        <v>31</v>
      </c>
      <c r="M14" s="202">
        <f>Table9[[#This Row],[OVERALL PLAN SCORE (OUT OF 46)]]/46</f>
        <v>0.67391304347826086</v>
      </c>
      <c r="N14" s="197">
        <f>ROUND((Table9[[#This Row],[OVERALL BACKGROUND INFORMATION SCORE (MAX = 18)]]/3+Table9[[#This Row],[OVERALL IDENTIFICATION OF RISKS SCORE (MAX = 3)]]*2+Table9[[#This Row],[OVERALL BIOSECURITY ACTIONS SCORE (MAX = 12)]]/2+Table9[[#This Row],[OVERALL SUPPORTING WORK SCORE (MAX = 6)]]+Table9[[#This Row],[OVERALL ADDITIONAL INFO SCORE (MAX = 6)]]+Table9[[#This Row],[OVERALL REVIEW SCORE (MAX = 3)]]*2),0)</f>
        <v>24</v>
      </c>
      <c r="O14" s="198">
        <f>Table9[[#This Row],[POTENTIAL FOR PLAN TO BE EFFECTIVE (OUT OF 36)]]/36</f>
        <v>0.66666666666666663</v>
      </c>
      <c r="P14" s="194">
        <f t="shared" si="0"/>
        <v>7</v>
      </c>
      <c r="Q14" s="195">
        <f>IF(P14="N/A","N/A",Table9[[#This Row],[EFFECTIVENESS OF PLAN (OUT OF 10)]]/10)</f>
        <v>0.7</v>
      </c>
      <c r="R14" s="196"/>
    </row>
    <row r="15" spans="1:20" ht="42.6" customHeight="1" x14ac:dyDescent="0.2">
      <c r="B15" s="187" t="str">
        <f>'Review of BSPs'!B17</f>
        <v>Haslar Marina (2017)</v>
      </c>
      <c r="C15" s="188">
        <f>'Review of BSPs'!I17</f>
        <v>15</v>
      </c>
      <c r="D15" s="188">
        <f>'Review of BSPs'!K17</f>
        <v>3</v>
      </c>
      <c r="E15" s="188">
        <f>'Review of BSPs'!P17</f>
        <v>10</v>
      </c>
      <c r="F15" s="188">
        <f>'Review of BSPs'!S17</f>
        <v>3</v>
      </c>
      <c r="G15" s="188">
        <f>'Review of BSPs'!V17</f>
        <v>3</v>
      </c>
      <c r="H15" s="189">
        <f>'Review of BSPs'!X17</f>
        <v>1</v>
      </c>
      <c r="I15" s="177">
        <v>0</v>
      </c>
      <c r="J15" s="190">
        <f>'Review of BSPs'!AA17</f>
        <v>3</v>
      </c>
      <c r="K15" s="177">
        <v>0</v>
      </c>
      <c r="L15" s="197">
        <f>ROUND(IF(J15="N/A",(Table9[[#This Row],[OVERALL BACKGROUND INFORMATION SCORE (MAX = 18)]]/3+Table9[[#This Row],[OVERALL IDENTIFICATION OF RISKS SCORE (MAX = 3)]]*2+Table9[[#This Row],[OVERALL BIOSECURITY ACTIONS SCORE (MAX = 12)]]/2+Table9[[#This Row],[OVERALL SUPPORTING WORK SCORE (MAX = 6)]]+Table9[[#This Row],[OVERALL ADDITIONAL INFO SCORE (MAX = 6)]]+Table9[[#This Row],[OVERALL REVIEW SCORE (MAX = 3)]]*2),(Table9[[#This Row],[OVERALL BACKGROUND INFORMATION SCORE (MAX = 18)]]/3+Table9[[#This Row],[OVERALL IDENTIFICATION OF RISKS SCORE (MAX = 3)]]*2+Table9[[#This Row],[OVERALL BIOSECURITY ACTIONS SCORE (MAX = 12)]]/2+Table9[[#This Row],[OVERALL SUPPORTING WORK SCORE (MAX = 6)]]+Table9[[#This Row],[OVERALL ADDITIONAL INFO SCORE (MAX = 6)]]+Table9[[#This Row],[OVERALL REVIEW SCORE (MAX = 3)]]*2)+Table9[[#This Row],[OVERALL IMPLEMENTATION SCORE (MAX = 10)]]),0)</f>
        <v>27</v>
      </c>
      <c r="M15" s="202">
        <f>Table9[[#This Row],[OVERALL PLAN SCORE (OUT OF 46)]]/46</f>
        <v>0.58695652173913049</v>
      </c>
      <c r="N15" s="197">
        <f>ROUND((Table9[[#This Row],[OVERALL BACKGROUND INFORMATION SCORE (MAX = 18)]]/3+Table9[[#This Row],[OVERALL IDENTIFICATION OF RISKS SCORE (MAX = 3)]]*2+Table9[[#This Row],[OVERALL BIOSECURITY ACTIONS SCORE (MAX = 12)]]/2+Table9[[#This Row],[OVERALL SUPPORTING WORK SCORE (MAX = 6)]]+Table9[[#This Row],[OVERALL ADDITIONAL INFO SCORE (MAX = 6)]]+Table9[[#This Row],[OVERALL REVIEW SCORE (MAX = 3)]]*2),0)</f>
        <v>24</v>
      </c>
      <c r="O15" s="198">
        <f>Table9[[#This Row],[POTENTIAL FOR PLAN TO BE EFFECTIVE (OUT OF 36)]]/36</f>
        <v>0.66666666666666663</v>
      </c>
      <c r="P15" s="194">
        <f t="shared" si="0"/>
        <v>3</v>
      </c>
      <c r="Q15" s="195">
        <f>IF(P15="N/A","N/A",Table9[[#This Row],[EFFECTIVENESS OF PLAN (OUT OF 10)]]/10)</f>
        <v>0.3</v>
      </c>
      <c r="R15" s="196"/>
    </row>
    <row r="16" spans="1:20" ht="42.6" customHeight="1" x14ac:dyDescent="0.2">
      <c r="B16" s="187" t="str">
        <f>'Review of BSPs'!B26</f>
        <v>Falmouth Harbour Commissioners Biosecurity Plan</v>
      </c>
      <c r="C16" s="188">
        <f>'Review of BSPs'!I26</f>
        <v>11</v>
      </c>
      <c r="D16" s="188">
        <f>'Review of BSPs'!K26</f>
        <v>3</v>
      </c>
      <c r="E16" s="188">
        <f>'Review of BSPs'!P26</f>
        <v>9</v>
      </c>
      <c r="F16" s="188">
        <f>'Review of BSPs'!S26</f>
        <v>3</v>
      </c>
      <c r="G16" s="188">
        <f>'Review of BSPs'!V26</f>
        <v>2</v>
      </c>
      <c r="H16" s="189">
        <f>'Review of BSPs'!X26</f>
        <v>2</v>
      </c>
      <c r="I16" s="177">
        <v>0</v>
      </c>
      <c r="J16" s="190" t="str">
        <f>'Review of BSPs'!AA26</f>
        <v>N/A</v>
      </c>
      <c r="K16" s="177">
        <v>0</v>
      </c>
      <c r="L16" s="197" t="str">
        <f>J16</f>
        <v>N/A</v>
      </c>
      <c r="M16" s="195" t="str">
        <f>IF(L16="N/A","N/A",Table9[[#This Row],[EFFECTIVENESS OF PLAN (OUT OF 10)]]/10)</f>
        <v>N/A</v>
      </c>
      <c r="N16" s="197">
        <f>ROUND((Table9[[#This Row],[OVERALL BACKGROUND INFORMATION SCORE (MAX = 18)]]/3+Table9[[#This Row],[OVERALL IDENTIFICATION OF RISKS SCORE (MAX = 3)]]*2+Table9[[#This Row],[OVERALL BIOSECURITY ACTIONS SCORE (MAX = 12)]]/2+Table9[[#This Row],[OVERALL SUPPORTING WORK SCORE (MAX = 6)]]+Table9[[#This Row],[OVERALL ADDITIONAL INFO SCORE (MAX = 6)]]+Table9[[#This Row],[OVERALL REVIEW SCORE (MAX = 3)]]*2),0)</f>
        <v>23</v>
      </c>
      <c r="O16" s="198">
        <f>Table9[[#This Row],[POTENTIAL FOR PLAN TO BE EFFECTIVE (OUT OF 36)]]/36</f>
        <v>0.63888888888888884</v>
      </c>
      <c r="P16" s="194" t="str">
        <f t="shared" si="0"/>
        <v>N/A</v>
      </c>
      <c r="Q16" s="195" t="str">
        <f>IF(P16="N/A","N/A",Table9[[#This Row],[EFFECTIVENESS OF PLAN (OUT OF 10)]]/10)</f>
        <v>N/A</v>
      </c>
      <c r="R16" s="196"/>
    </row>
    <row r="17" spans="2:18" ht="42.6" customHeight="1" x14ac:dyDescent="0.2">
      <c r="B17" s="187" t="str">
        <f>'Review of BSPs'!B10</f>
        <v>Exe Estuary (2022)</v>
      </c>
      <c r="C17" s="188">
        <f>'Review of BSPs'!I10</f>
        <v>12</v>
      </c>
      <c r="D17" s="188">
        <f>'Review of BSPs'!K10</f>
        <v>3</v>
      </c>
      <c r="E17" s="188">
        <f>'Review of BSPs'!P10</f>
        <v>8</v>
      </c>
      <c r="F17" s="188">
        <f>'Review of BSPs'!S10</f>
        <v>3</v>
      </c>
      <c r="G17" s="188">
        <f>'Review of BSPs'!V10</f>
        <v>4</v>
      </c>
      <c r="H17" s="189">
        <f>'Review of BSPs'!X10</f>
        <v>1</v>
      </c>
      <c r="I17" s="177">
        <v>0</v>
      </c>
      <c r="J17" s="190" t="str">
        <f>'Review of BSPs'!AA10</f>
        <v>N/A</v>
      </c>
      <c r="K17" s="177">
        <v>0</v>
      </c>
      <c r="L17" s="197" t="str">
        <f>J17</f>
        <v>N/A</v>
      </c>
      <c r="M17" s="195" t="str">
        <f>IF(L17="N/A","N/A",Table9[[#This Row],[EFFECTIVENESS OF PLAN (OUT OF 10)]]/10)</f>
        <v>N/A</v>
      </c>
      <c r="N17" s="197">
        <f>ROUND((Table9[[#This Row],[OVERALL BACKGROUND INFORMATION SCORE (MAX = 18)]]/3+Table9[[#This Row],[OVERALL IDENTIFICATION OF RISKS SCORE (MAX = 3)]]*2+Table9[[#This Row],[OVERALL BIOSECURITY ACTIONS SCORE (MAX = 12)]]/2+Table9[[#This Row],[OVERALL SUPPORTING WORK SCORE (MAX = 6)]]+Table9[[#This Row],[OVERALL ADDITIONAL INFO SCORE (MAX = 6)]]+Table9[[#This Row],[OVERALL REVIEW SCORE (MAX = 3)]]*2),0)</f>
        <v>23</v>
      </c>
      <c r="O17" s="198">
        <f>Table9[[#This Row],[POTENTIAL FOR PLAN TO BE EFFECTIVE (OUT OF 36)]]/36</f>
        <v>0.63888888888888884</v>
      </c>
      <c r="P17" s="194" t="str">
        <f t="shared" si="0"/>
        <v>N/A</v>
      </c>
      <c r="Q17" s="195" t="str">
        <f>IF(P17="N/A","N/A",Table9[[#This Row],[EFFECTIVENESS OF PLAN (OUT OF 10)]]/10)</f>
        <v>N/A</v>
      </c>
      <c r="R17" s="196"/>
    </row>
    <row r="18" spans="2:18" ht="42.6" customHeight="1" x14ac:dyDescent="0.2">
      <c r="B18" s="187" t="str">
        <f>'Review of BSPs'!B4</f>
        <v>South Devon AONB Estuaries Partnership Avon Estuary Marine Biosecurity Plan 2017- 2020</v>
      </c>
      <c r="C18" s="188">
        <f>'Review of BSPs'!I4</f>
        <v>13</v>
      </c>
      <c r="D18" s="188">
        <f>'Review of BSPs'!K4</f>
        <v>3</v>
      </c>
      <c r="E18" s="188">
        <f>'Review of BSPs'!P4</f>
        <v>8</v>
      </c>
      <c r="F18" s="188">
        <f>'Review of BSPs'!S4</f>
        <v>3</v>
      </c>
      <c r="G18" s="188">
        <f>'Review of BSPs'!V4</f>
        <v>4</v>
      </c>
      <c r="H18" s="189">
        <f>'Review of BSPs'!X4</f>
        <v>1</v>
      </c>
      <c r="I18" s="177">
        <v>0</v>
      </c>
      <c r="J18" s="190">
        <f>'Review of BSPs'!AA4</f>
        <v>7</v>
      </c>
      <c r="K18" s="177">
        <v>0</v>
      </c>
      <c r="L18" s="197">
        <f>ROUND(IF(J18="N/A",(Table9[[#This Row],[OVERALL BACKGROUND INFORMATION SCORE (MAX = 18)]]/3+Table9[[#This Row],[OVERALL IDENTIFICATION OF RISKS SCORE (MAX = 3)]]*2+Table9[[#This Row],[OVERALL BIOSECURITY ACTIONS SCORE (MAX = 12)]]/2+Table9[[#This Row],[OVERALL SUPPORTING WORK SCORE (MAX = 6)]]+Table9[[#This Row],[OVERALL ADDITIONAL INFO SCORE (MAX = 6)]]+Table9[[#This Row],[OVERALL REVIEW SCORE (MAX = 3)]]*2),(Table9[[#This Row],[OVERALL BACKGROUND INFORMATION SCORE (MAX = 18)]]/3+Table9[[#This Row],[OVERALL IDENTIFICATION OF RISKS SCORE (MAX = 3)]]*2+Table9[[#This Row],[OVERALL BIOSECURITY ACTIONS SCORE (MAX = 12)]]/2+Table9[[#This Row],[OVERALL SUPPORTING WORK SCORE (MAX = 6)]]+Table9[[#This Row],[OVERALL ADDITIONAL INFO SCORE (MAX = 6)]]+Table9[[#This Row],[OVERALL REVIEW SCORE (MAX = 3)]]*2)+Table9[[#This Row],[OVERALL IMPLEMENTATION SCORE (MAX = 10)]]),0)</f>
        <v>30</v>
      </c>
      <c r="M18" s="202">
        <f>Table9[[#This Row],[OVERALL PLAN SCORE (OUT OF 46)]]/46</f>
        <v>0.65217391304347827</v>
      </c>
      <c r="N18" s="197">
        <f>ROUND((Table9[[#This Row],[OVERALL BACKGROUND INFORMATION SCORE (MAX = 18)]]/3+Table9[[#This Row],[OVERALL IDENTIFICATION OF RISKS SCORE (MAX = 3)]]*2+Table9[[#This Row],[OVERALL BIOSECURITY ACTIONS SCORE (MAX = 12)]]/2+Table9[[#This Row],[OVERALL SUPPORTING WORK SCORE (MAX = 6)]]+Table9[[#This Row],[OVERALL ADDITIONAL INFO SCORE (MAX = 6)]]+Table9[[#This Row],[OVERALL REVIEW SCORE (MAX = 3)]]*2),0)</f>
        <v>23</v>
      </c>
      <c r="O18" s="198">
        <f>Table9[[#This Row],[POTENTIAL FOR PLAN TO BE EFFECTIVE (OUT OF 36)]]/36</f>
        <v>0.63888888888888884</v>
      </c>
      <c r="P18" s="194">
        <f t="shared" si="0"/>
        <v>7</v>
      </c>
      <c r="Q18" s="195">
        <f>IF(P18="N/A","N/A",Table9[[#This Row],[EFFECTIVENESS OF PLAN (OUT OF 10)]]/10)</f>
        <v>0.7</v>
      </c>
      <c r="R18" s="196"/>
    </row>
    <row r="19" spans="2:18" ht="42.6" customHeight="1" x14ac:dyDescent="0.2">
      <c r="B19" s="187" t="str">
        <f>'Review of BSPs'!B6</f>
        <v>South Devon AONB Estuaries Partnership Erme Estuary Marine Biosecurity Plan 2017-2020</v>
      </c>
      <c r="C19" s="188">
        <f>'Review of BSPs'!I6</f>
        <v>13</v>
      </c>
      <c r="D19" s="188">
        <f>'Review of BSPs'!K6</f>
        <v>3</v>
      </c>
      <c r="E19" s="188">
        <f>'Review of BSPs'!P6</f>
        <v>8</v>
      </c>
      <c r="F19" s="188">
        <f>'Review of BSPs'!S6</f>
        <v>3</v>
      </c>
      <c r="G19" s="188">
        <f>'Review of BSPs'!V6</f>
        <v>4</v>
      </c>
      <c r="H19" s="189">
        <f>'Review of BSPs'!X6</f>
        <v>1</v>
      </c>
      <c r="I19" s="177">
        <v>0</v>
      </c>
      <c r="J19" s="190">
        <f>'Review of BSPs'!AA6</f>
        <v>7</v>
      </c>
      <c r="K19" s="177">
        <v>0</v>
      </c>
      <c r="L19" s="197">
        <f>ROUND(IF(J19="N/A",(Table9[[#This Row],[OVERALL BACKGROUND INFORMATION SCORE (MAX = 18)]]/3+Table9[[#This Row],[OVERALL IDENTIFICATION OF RISKS SCORE (MAX = 3)]]*2+Table9[[#This Row],[OVERALL BIOSECURITY ACTIONS SCORE (MAX = 12)]]/2+Table9[[#This Row],[OVERALL SUPPORTING WORK SCORE (MAX = 6)]]+Table9[[#This Row],[OVERALL ADDITIONAL INFO SCORE (MAX = 6)]]+Table9[[#This Row],[OVERALL REVIEW SCORE (MAX = 3)]]*2),(Table9[[#This Row],[OVERALL BACKGROUND INFORMATION SCORE (MAX = 18)]]/3+Table9[[#This Row],[OVERALL IDENTIFICATION OF RISKS SCORE (MAX = 3)]]*2+Table9[[#This Row],[OVERALL BIOSECURITY ACTIONS SCORE (MAX = 12)]]/2+Table9[[#This Row],[OVERALL SUPPORTING WORK SCORE (MAX = 6)]]+Table9[[#This Row],[OVERALL ADDITIONAL INFO SCORE (MAX = 6)]]+Table9[[#This Row],[OVERALL REVIEW SCORE (MAX = 3)]]*2)+Table9[[#This Row],[OVERALL IMPLEMENTATION SCORE (MAX = 10)]]),0)</f>
        <v>30</v>
      </c>
      <c r="M19" s="202">
        <f>Table9[[#This Row],[OVERALL PLAN SCORE (OUT OF 46)]]/46</f>
        <v>0.65217391304347827</v>
      </c>
      <c r="N19" s="197">
        <f>ROUND((Table9[[#This Row],[OVERALL BACKGROUND INFORMATION SCORE (MAX = 18)]]/3+Table9[[#This Row],[OVERALL IDENTIFICATION OF RISKS SCORE (MAX = 3)]]*2+Table9[[#This Row],[OVERALL BIOSECURITY ACTIONS SCORE (MAX = 12)]]/2+Table9[[#This Row],[OVERALL SUPPORTING WORK SCORE (MAX = 6)]]+Table9[[#This Row],[OVERALL ADDITIONAL INFO SCORE (MAX = 6)]]+Table9[[#This Row],[OVERALL REVIEW SCORE (MAX = 3)]]*2),0)</f>
        <v>23</v>
      </c>
      <c r="O19" s="198">
        <f>Table9[[#This Row],[POTENTIAL FOR PLAN TO BE EFFECTIVE (OUT OF 36)]]/36</f>
        <v>0.63888888888888884</v>
      </c>
      <c r="P19" s="194">
        <f t="shared" si="0"/>
        <v>7</v>
      </c>
      <c r="Q19" s="195">
        <f>IF(P19="N/A","N/A",Table9[[#This Row],[EFFECTIVENESS OF PLAN (OUT OF 10)]]/10)</f>
        <v>0.7</v>
      </c>
      <c r="R19" s="196"/>
    </row>
    <row r="20" spans="2:18" ht="42.6" customHeight="1" x14ac:dyDescent="0.2">
      <c r="B20" s="187" t="str">
        <f>'Review of BSPs'!B7</f>
        <v>South Devon AONB Estuaries Partnership Dart Harbour &amp; Estuary Marine Biosecurity Plan</v>
      </c>
      <c r="C20" s="188">
        <f>'Review of BSPs'!I7</f>
        <v>13</v>
      </c>
      <c r="D20" s="188">
        <f>'Review of BSPs'!K7</f>
        <v>3</v>
      </c>
      <c r="E20" s="188">
        <f>'Review of BSPs'!P7</f>
        <v>8</v>
      </c>
      <c r="F20" s="188">
        <f>'Review of BSPs'!S7</f>
        <v>3</v>
      </c>
      <c r="G20" s="188">
        <f>'Review of BSPs'!V7</f>
        <v>4</v>
      </c>
      <c r="H20" s="189">
        <f>'Review of BSPs'!X7</f>
        <v>1</v>
      </c>
      <c r="I20" s="177">
        <v>0</v>
      </c>
      <c r="J20" s="190">
        <f>'Review of BSPs'!AA7</f>
        <v>7</v>
      </c>
      <c r="K20" s="177">
        <v>0</v>
      </c>
      <c r="L20" s="197">
        <f>ROUND(IF(J20="N/A",(Table9[[#This Row],[OVERALL BACKGROUND INFORMATION SCORE (MAX = 18)]]/3+Table9[[#This Row],[OVERALL IDENTIFICATION OF RISKS SCORE (MAX = 3)]]*2+Table9[[#This Row],[OVERALL BIOSECURITY ACTIONS SCORE (MAX = 12)]]/2+Table9[[#This Row],[OVERALL SUPPORTING WORK SCORE (MAX = 6)]]+Table9[[#This Row],[OVERALL ADDITIONAL INFO SCORE (MAX = 6)]]+Table9[[#This Row],[OVERALL REVIEW SCORE (MAX = 3)]]*2),(Table9[[#This Row],[OVERALL BACKGROUND INFORMATION SCORE (MAX = 18)]]/3+Table9[[#This Row],[OVERALL IDENTIFICATION OF RISKS SCORE (MAX = 3)]]*2+Table9[[#This Row],[OVERALL BIOSECURITY ACTIONS SCORE (MAX = 12)]]/2+Table9[[#This Row],[OVERALL SUPPORTING WORK SCORE (MAX = 6)]]+Table9[[#This Row],[OVERALL ADDITIONAL INFO SCORE (MAX = 6)]]+Table9[[#This Row],[OVERALL REVIEW SCORE (MAX = 3)]]*2)+Table9[[#This Row],[OVERALL IMPLEMENTATION SCORE (MAX = 10)]]),0)</f>
        <v>30</v>
      </c>
      <c r="M20" s="202">
        <f>Table9[[#This Row],[OVERALL PLAN SCORE (OUT OF 46)]]/46</f>
        <v>0.65217391304347827</v>
      </c>
      <c r="N20" s="197">
        <f>ROUND((Table9[[#This Row],[OVERALL BACKGROUND INFORMATION SCORE (MAX = 18)]]/3+Table9[[#This Row],[OVERALL IDENTIFICATION OF RISKS SCORE (MAX = 3)]]*2+Table9[[#This Row],[OVERALL BIOSECURITY ACTIONS SCORE (MAX = 12)]]/2+Table9[[#This Row],[OVERALL SUPPORTING WORK SCORE (MAX = 6)]]+Table9[[#This Row],[OVERALL ADDITIONAL INFO SCORE (MAX = 6)]]+Table9[[#This Row],[OVERALL REVIEW SCORE (MAX = 3)]]*2),0)</f>
        <v>23</v>
      </c>
      <c r="O20" s="198">
        <f>Table9[[#This Row],[POTENTIAL FOR PLAN TO BE EFFECTIVE (OUT OF 36)]]/36</f>
        <v>0.63888888888888884</v>
      </c>
      <c r="P20" s="194">
        <f t="shared" si="0"/>
        <v>7</v>
      </c>
      <c r="Q20" s="195">
        <f>IF(P20="N/A","N/A",Table9[[#This Row],[EFFECTIVENESS OF PLAN (OUT OF 10)]]/10)</f>
        <v>0.7</v>
      </c>
      <c r="R20" s="196"/>
    </row>
    <row r="21" spans="2:18" ht="42.6" customHeight="1" x14ac:dyDescent="0.2">
      <c r="B21" s="187" t="str">
        <f>'Review of BSPs'!B8</f>
        <v>South Devon AONB Estuaries Partnership Yealm Estuary Marine Biosecurity Plan 2017-2020</v>
      </c>
      <c r="C21" s="188">
        <f>'Review of BSPs'!I8</f>
        <v>13</v>
      </c>
      <c r="D21" s="188">
        <f>'Review of BSPs'!K8</f>
        <v>3</v>
      </c>
      <c r="E21" s="188">
        <f>'Review of BSPs'!P8</f>
        <v>8</v>
      </c>
      <c r="F21" s="188">
        <f>'Review of BSPs'!S8</f>
        <v>3</v>
      </c>
      <c r="G21" s="188">
        <f>'Review of BSPs'!V8</f>
        <v>4</v>
      </c>
      <c r="H21" s="189">
        <f>'Review of BSPs'!X8</f>
        <v>1</v>
      </c>
      <c r="I21" s="177">
        <v>0</v>
      </c>
      <c r="J21" s="190">
        <f>'Review of BSPs'!AA8</f>
        <v>6</v>
      </c>
      <c r="K21" s="177">
        <v>0</v>
      </c>
      <c r="L21" s="197">
        <f>ROUND(IF(J21="N/A",(Table9[[#This Row],[OVERALL BACKGROUND INFORMATION SCORE (MAX = 18)]]/3+Table9[[#This Row],[OVERALL IDENTIFICATION OF RISKS SCORE (MAX = 3)]]*2+Table9[[#This Row],[OVERALL BIOSECURITY ACTIONS SCORE (MAX = 12)]]/2+Table9[[#This Row],[OVERALL SUPPORTING WORK SCORE (MAX = 6)]]+Table9[[#This Row],[OVERALL ADDITIONAL INFO SCORE (MAX = 6)]]+Table9[[#This Row],[OVERALL REVIEW SCORE (MAX = 3)]]*2),(Table9[[#This Row],[OVERALL BACKGROUND INFORMATION SCORE (MAX = 18)]]/3+Table9[[#This Row],[OVERALL IDENTIFICATION OF RISKS SCORE (MAX = 3)]]*2+Table9[[#This Row],[OVERALL BIOSECURITY ACTIONS SCORE (MAX = 12)]]/2+Table9[[#This Row],[OVERALL SUPPORTING WORK SCORE (MAX = 6)]]+Table9[[#This Row],[OVERALL ADDITIONAL INFO SCORE (MAX = 6)]]+Table9[[#This Row],[OVERALL REVIEW SCORE (MAX = 3)]]*2)+Table9[[#This Row],[OVERALL IMPLEMENTATION SCORE (MAX = 10)]]),0)</f>
        <v>29</v>
      </c>
      <c r="M21" s="202">
        <f>Table9[[#This Row],[OVERALL PLAN SCORE (OUT OF 46)]]/46</f>
        <v>0.63043478260869568</v>
      </c>
      <c r="N21" s="197">
        <f>ROUND((Table9[[#This Row],[OVERALL BACKGROUND INFORMATION SCORE (MAX = 18)]]/3+Table9[[#This Row],[OVERALL IDENTIFICATION OF RISKS SCORE (MAX = 3)]]*2+Table9[[#This Row],[OVERALL BIOSECURITY ACTIONS SCORE (MAX = 12)]]/2+Table9[[#This Row],[OVERALL SUPPORTING WORK SCORE (MAX = 6)]]+Table9[[#This Row],[OVERALL ADDITIONAL INFO SCORE (MAX = 6)]]+Table9[[#This Row],[OVERALL REVIEW SCORE (MAX = 3)]]*2),0)</f>
        <v>23</v>
      </c>
      <c r="O21" s="198">
        <f>Table9[[#This Row],[POTENTIAL FOR PLAN TO BE EFFECTIVE (OUT OF 36)]]/36</f>
        <v>0.63888888888888884</v>
      </c>
      <c r="P21" s="194">
        <f t="shared" si="0"/>
        <v>6</v>
      </c>
      <c r="Q21" s="195">
        <f>IF(P21="N/A","N/A",Table9[[#This Row],[EFFECTIVENESS OF PLAN (OUT OF 10)]]/10)</f>
        <v>0.6</v>
      </c>
      <c r="R21" s="196"/>
    </row>
    <row r="22" spans="2:18" ht="42.6" customHeight="1" x14ac:dyDescent="0.2">
      <c r="B22" s="187" t="str">
        <f>'Review of BSPs'!B16</f>
        <v>MDL Hamble Point Marina (2019)</v>
      </c>
      <c r="C22" s="188">
        <f>'Review of BSPs'!I16</f>
        <v>14</v>
      </c>
      <c r="D22" s="188">
        <f>'Review of BSPs'!K16</f>
        <v>3</v>
      </c>
      <c r="E22" s="188">
        <f>'Review of BSPs'!P16</f>
        <v>10</v>
      </c>
      <c r="F22" s="188">
        <f>'Review of BSPs'!S16</f>
        <v>2</v>
      </c>
      <c r="G22" s="188">
        <f>'Review of BSPs'!V16</f>
        <v>2</v>
      </c>
      <c r="H22" s="189">
        <f>'Review of BSPs'!X16</f>
        <v>1</v>
      </c>
      <c r="I22" s="177">
        <v>0</v>
      </c>
      <c r="J22" s="190">
        <f>'Review of BSPs'!AA16</f>
        <v>3</v>
      </c>
      <c r="K22" s="177">
        <v>0</v>
      </c>
      <c r="L22" s="197">
        <f>ROUND(IF(J22="N/A",(Table9[[#This Row],[OVERALL BACKGROUND INFORMATION SCORE (MAX = 18)]]/3+Table9[[#This Row],[OVERALL IDENTIFICATION OF RISKS SCORE (MAX = 3)]]*2+Table9[[#This Row],[OVERALL BIOSECURITY ACTIONS SCORE (MAX = 12)]]/2+Table9[[#This Row],[OVERALL SUPPORTING WORK SCORE (MAX = 6)]]+Table9[[#This Row],[OVERALL ADDITIONAL INFO SCORE (MAX = 6)]]+Table9[[#This Row],[OVERALL REVIEW SCORE (MAX = 3)]]*2),(Table9[[#This Row],[OVERALL BACKGROUND INFORMATION SCORE (MAX = 18)]]/3+Table9[[#This Row],[OVERALL IDENTIFICATION OF RISKS SCORE (MAX = 3)]]*2+Table9[[#This Row],[OVERALL BIOSECURITY ACTIONS SCORE (MAX = 12)]]/2+Table9[[#This Row],[OVERALL SUPPORTING WORK SCORE (MAX = 6)]]+Table9[[#This Row],[OVERALL ADDITIONAL INFO SCORE (MAX = 6)]]+Table9[[#This Row],[OVERALL REVIEW SCORE (MAX = 3)]]*2)+Table9[[#This Row],[OVERALL IMPLEMENTATION SCORE (MAX = 10)]]),0)</f>
        <v>25</v>
      </c>
      <c r="M22" s="202">
        <f>Table9[[#This Row],[OVERALL PLAN SCORE (OUT OF 46)]]/46</f>
        <v>0.54347826086956519</v>
      </c>
      <c r="N22" s="197">
        <f>ROUND((Table9[[#This Row],[OVERALL BACKGROUND INFORMATION SCORE (MAX = 18)]]/3+Table9[[#This Row],[OVERALL IDENTIFICATION OF RISKS SCORE (MAX = 3)]]*2+Table9[[#This Row],[OVERALL BIOSECURITY ACTIONS SCORE (MAX = 12)]]/2+Table9[[#This Row],[OVERALL SUPPORTING WORK SCORE (MAX = 6)]]+Table9[[#This Row],[OVERALL ADDITIONAL INFO SCORE (MAX = 6)]]+Table9[[#This Row],[OVERALL REVIEW SCORE (MAX = 3)]]*2),0)</f>
        <v>22</v>
      </c>
      <c r="O22" s="198">
        <f>Table9[[#This Row],[POTENTIAL FOR PLAN TO BE EFFECTIVE (OUT OF 36)]]/36</f>
        <v>0.61111111111111116</v>
      </c>
      <c r="P22" s="194">
        <f t="shared" si="0"/>
        <v>3</v>
      </c>
      <c r="Q22" s="195">
        <f>IF(P22="N/A","N/A",Table9[[#This Row],[EFFECTIVENESS OF PLAN (OUT OF 10)]]/10)</f>
        <v>0.3</v>
      </c>
      <c r="R22" s="196"/>
    </row>
    <row r="23" spans="2:18" ht="42.6" customHeight="1" x14ac:dyDescent="0.2">
      <c r="B23" s="187" t="str">
        <f>'Review of BSPs'!B23</f>
        <v>RAPID LIFE (2020) - Medway</v>
      </c>
      <c r="C23" s="188">
        <f>'Review of BSPs'!I23</f>
        <v>14</v>
      </c>
      <c r="D23" s="188">
        <f>'Review of BSPs'!K23</f>
        <v>2</v>
      </c>
      <c r="E23" s="188">
        <f>'Review of BSPs'!P23</f>
        <v>6</v>
      </c>
      <c r="F23" s="188">
        <f>'Review of BSPs'!S23</f>
        <v>2</v>
      </c>
      <c r="G23" s="188">
        <f>'Review of BSPs'!V23</f>
        <v>4</v>
      </c>
      <c r="H23" s="189">
        <f>'Review of BSPs'!X23</f>
        <v>1</v>
      </c>
      <c r="I23" s="177">
        <v>0</v>
      </c>
      <c r="J23" s="190" t="str">
        <f>'Review of BSPs'!AA23</f>
        <v>N/A</v>
      </c>
      <c r="K23" s="177">
        <v>0</v>
      </c>
      <c r="L23" s="197" t="str">
        <f>J23</f>
        <v>N/A</v>
      </c>
      <c r="M23" s="195" t="str">
        <f>IF(L23="N/A","N/A",Table9[[#This Row],[EFFECTIVENESS OF PLAN (OUT OF 10)]]/10)</f>
        <v>N/A</v>
      </c>
      <c r="N23" s="197">
        <f>ROUND((Table9[[#This Row],[OVERALL BACKGROUND INFORMATION SCORE (MAX = 18)]]/3+Table9[[#This Row],[OVERALL IDENTIFICATION OF RISKS SCORE (MAX = 3)]]*2+Table9[[#This Row],[OVERALL BIOSECURITY ACTIONS SCORE (MAX = 12)]]/2+Table9[[#This Row],[OVERALL SUPPORTING WORK SCORE (MAX = 6)]]+Table9[[#This Row],[OVERALL ADDITIONAL INFO SCORE (MAX = 6)]]+Table9[[#This Row],[OVERALL REVIEW SCORE (MAX = 3)]]*2),0)</f>
        <v>20</v>
      </c>
      <c r="O23" s="198">
        <f>Table9[[#This Row],[POTENTIAL FOR PLAN TO BE EFFECTIVE (OUT OF 36)]]/36</f>
        <v>0.55555555555555558</v>
      </c>
      <c r="P23" s="194" t="str">
        <f t="shared" si="0"/>
        <v>N/A</v>
      </c>
      <c r="Q23" s="195" t="str">
        <f>IF(P23="N/A","N/A",Table9[[#This Row],[EFFECTIVENESS OF PLAN (OUT OF 10)]]/10)</f>
        <v>N/A</v>
      </c>
      <c r="R23" s="196"/>
    </row>
    <row r="24" spans="2:18" ht="42.6" customHeight="1" x14ac:dyDescent="0.2">
      <c r="B24" s="187" t="str">
        <f>'Review of BSPs'!B25</f>
        <v>RAPID LIFE (2020) - Wash</v>
      </c>
      <c r="C24" s="188">
        <f>'Review of BSPs'!I25</f>
        <v>14</v>
      </c>
      <c r="D24" s="188">
        <f>'Review of BSPs'!K25</f>
        <v>3</v>
      </c>
      <c r="E24" s="188">
        <f>'Review of BSPs'!P25</f>
        <v>6</v>
      </c>
      <c r="F24" s="188">
        <f>'Review of BSPs'!S25</f>
        <v>2</v>
      </c>
      <c r="G24" s="188">
        <f>'Review of BSPs'!V25</f>
        <v>2</v>
      </c>
      <c r="H24" s="189">
        <f>'Review of BSPs'!X25</f>
        <v>1</v>
      </c>
      <c r="I24" s="177">
        <v>0</v>
      </c>
      <c r="J24" s="190" t="str">
        <f>'Review of BSPs'!AA25</f>
        <v>N/A</v>
      </c>
      <c r="K24" s="177">
        <v>0</v>
      </c>
      <c r="L24" s="197" t="str">
        <f>J24</f>
        <v>N/A</v>
      </c>
      <c r="M24" s="195" t="str">
        <f>IF(L24="N/A","N/A",Table9[[#This Row],[EFFECTIVENESS OF PLAN (OUT OF 10)]]/10)</f>
        <v>N/A</v>
      </c>
      <c r="N24" s="197">
        <f>ROUND((Table9[[#This Row],[OVERALL BACKGROUND INFORMATION SCORE (MAX = 18)]]/3+Table9[[#This Row],[OVERALL IDENTIFICATION OF RISKS SCORE (MAX = 3)]]*2+Table9[[#This Row],[OVERALL BIOSECURITY ACTIONS SCORE (MAX = 12)]]/2+Table9[[#This Row],[OVERALL SUPPORTING WORK SCORE (MAX = 6)]]+Table9[[#This Row],[OVERALL ADDITIONAL INFO SCORE (MAX = 6)]]+Table9[[#This Row],[OVERALL REVIEW SCORE (MAX = 3)]]*2),0)</f>
        <v>20</v>
      </c>
      <c r="O24" s="198">
        <f>Table9[[#This Row],[POTENTIAL FOR PLAN TO BE EFFECTIVE (OUT OF 36)]]/36</f>
        <v>0.55555555555555558</v>
      </c>
      <c r="P24" s="194" t="str">
        <f t="shared" si="0"/>
        <v>N/A</v>
      </c>
      <c r="Q24" s="195" t="str">
        <f>IF(P24="N/A","N/A",Table9[[#This Row],[EFFECTIVENESS OF PLAN (OUT OF 10)]]/10)</f>
        <v>N/A</v>
      </c>
      <c r="R24" s="196"/>
    </row>
    <row r="25" spans="2:18" ht="42.6" customHeight="1" x14ac:dyDescent="0.2">
      <c r="B25" s="187" t="str">
        <f>'Review of BSPs'!B18</f>
        <v xml:space="preserve">Eastern IFCA (2020-2025) </v>
      </c>
      <c r="C25" s="188">
        <f>'Review of BSPs'!I18</f>
        <v>12</v>
      </c>
      <c r="D25" s="188">
        <f>'Review of BSPs'!K18</f>
        <v>2</v>
      </c>
      <c r="E25" s="188">
        <f>'Review of BSPs'!P18</f>
        <v>6</v>
      </c>
      <c r="F25" s="188">
        <f>'Review of BSPs'!S18</f>
        <v>3</v>
      </c>
      <c r="G25" s="188">
        <f>'Review of BSPs'!V18</f>
        <v>4</v>
      </c>
      <c r="H25" s="189">
        <f>'Review of BSPs'!X18</f>
        <v>1</v>
      </c>
      <c r="I25" s="177">
        <v>0</v>
      </c>
      <c r="J25" s="190">
        <f>'Review of BSPs'!AA18</f>
        <v>3</v>
      </c>
      <c r="K25" s="177">
        <v>0</v>
      </c>
      <c r="L25" s="197">
        <f>ROUND(IF(J25="N/A",(Table9[[#This Row],[OVERALL BACKGROUND INFORMATION SCORE (MAX = 18)]]/3+Table9[[#This Row],[OVERALL IDENTIFICATION OF RISKS SCORE (MAX = 3)]]*2+Table9[[#This Row],[OVERALL BIOSECURITY ACTIONS SCORE (MAX = 12)]]/2+Table9[[#This Row],[OVERALL SUPPORTING WORK SCORE (MAX = 6)]]+Table9[[#This Row],[OVERALL ADDITIONAL INFO SCORE (MAX = 6)]]+Table9[[#This Row],[OVERALL REVIEW SCORE (MAX = 3)]]*2),(Table9[[#This Row],[OVERALL BACKGROUND INFORMATION SCORE (MAX = 18)]]/3+Table9[[#This Row],[OVERALL IDENTIFICATION OF RISKS SCORE (MAX = 3)]]*2+Table9[[#This Row],[OVERALL BIOSECURITY ACTIONS SCORE (MAX = 12)]]/2+Table9[[#This Row],[OVERALL SUPPORTING WORK SCORE (MAX = 6)]]+Table9[[#This Row],[OVERALL ADDITIONAL INFO SCORE (MAX = 6)]]+Table9[[#This Row],[OVERALL REVIEW SCORE (MAX = 3)]]*2)+Table9[[#This Row],[OVERALL IMPLEMENTATION SCORE (MAX = 10)]]),0)</f>
        <v>23</v>
      </c>
      <c r="M25" s="202">
        <f>Table9[[#This Row],[OVERALL PLAN SCORE (OUT OF 46)]]/46</f>
        <v>0.5</v>
      </c>
      <c r="N25" s="197">
        <f>ROUND((Table9[[#This Row],[OVERALL BACKGROUND INFORMATION SCORE (MAX = 18)]]/3+Table9[[#This Row],[OVERALL IDENTIFICATION OF RISKS SCORE (MAX = 3)]]*2+Table9[[#This Row],[OVERALL BIOSECURITY ACTIONS SCORE (MAX = 12)]]/2+Table9[[#This Row],[OVERALL SUPPORTING WORK SCORE (MAX = 6)]]+Table9[[#This Row],[OVERALL ADDITIONAL INFO SCORE (MAX = 6)]]+Table9[[#This Row],[OVERALL REVIEW SCORE (MAX = 3)]]*2),0)</f>
        <v>20</v>
      </c>
      <c r="O25" s="198">
        <f>Table9[[#This Row],[POTENTIAL FOR PLAN TO BE EFFECTIVE (OUT OF 36)]]/36</f>
        <v>0.55555555555555558</v>
      </c>
      <c r="P25" s="194">
        <f t="shared" si="0"/>
        <v>3</v>
      </c>
      <c r="Q25" s="195">
        <f>IF(P25="N/A","N/A",Table9[[#This Row],[EFFECTIVENESS OF PLAN (OUT OF 10)]]/10)</f>
        <v>0.3</v>
      </c>
      <c r="R25" s="196"/>
    </row>
    <row r="26" spans="2:18" ht="42.6" customHeight="1" x14ac:dyDescent="0.2">
      <c r="B26" s="187" t="str">
        <f>'Review of BSPs'!B24</f>
        <v>RAPID LIFE (2020) - Wyre</v>
      </c>
      <c r="C26" s="188">
        <f>'Review of BSPs'!I24</f>
        <v>14</v>
      </c>
      <c r="D26" s="188">
        <f>'Review of BSPs'!K24</f>
        <v>2</v>
      </c>
      <c r="E26" s="188">
        <f>'Review of BSPs'!P24</f>
        <v>9</v>
      </c>
      <c r="F26" s="188">
        <f>'Review of BSPs'!S24</f>
        <v>2</v>
      </c>
      <c r="G26" s="188">
        <f>'Review of BSPs'!V24</f>
        <v>2</v>
      </c>
      <c r="H26" s="189">
        <f>'Review of BSPs'!X24</f>
        <v>1</v>
      </c>
      <c r="I26" s="177">
        <v>0</v>
      </c>
      <c r="J26" s="190" t="str">
        <f>'Review of BSPs'!AA24</f>
        <v>N/A</v>
      </c>
      <c r="K26" s="177">
        <v>0</v>
      </c>
      <c r="L26" s="197" t="str">
        <f>J26</f>
        <v>N/A</v>
      </c>
      <c r="M26" s="195" t="str">
        <f>IF(L26="N/A","N/A",Table9[[#This Row],[EFFECTIVENESS OF PLAN (OUT OF 10)]]/10)</f>
        <v>N/A</v>
      </c>
      <c r="N26" s="197">
        <f>ROUND((Table9[[#This Row],[OVERALL BACKGROUND INFORMATION SCORE (MAX = 18)]]/3+Table9[[#This Row],[OVERALL IDENTIFICATION OF RISKS SCORE (MAX = 3)]]*2+Table9[[#This Row],[OVERALL BIOSECURITY ACTIONS SCORE (MAX = 12)]]/2+Table9[[#This Row],[OVERALL SUPPORTING WORK SCORE (MAX = 6)]]+Table9[[#This Row],[OVERALL ADDITIONAL INFO SCORE (MAX = 6)]]+Table9[[#This Row],[OVERALL REVIEW SCORE (MAX = 3)]]*2),0)</f>
        <v>19</v>
      </c>
      <c r="O26" s="198">
        <f>Table9[[#This Row],[POTENTIAL FOR PLAN TO BE EFFECTIVE (OUT OF 36)]]/36</f>
        <v>0.52777777777777779</v>
      </c>
      <c r="P26" s="194" t="str">
        <f t="shared" si="0"/>
        <v>N/A</v>
      </c>
      <c r="Q26" s="195" t="str">
        <f>IF(P26="N/A","N/A",Table9[[#This Row],[EFFECTIVENESS OF PLAN (OUT OF 10)]]/10)</f>
        <v>N/A</v>
      </c>
      <c r="R26" s="196"/>
    </row>
    <row r="27" spans="2:18" ht="42.6" customHeight="1" x14ac:dyDescent="0.2">
      <c r="B27" s="187">
        <v>0</v>
      </c>
      <c r="C27" s="188">
        <v>0</v>
      </c>
      <c r="D27" s="188">
        <v>0</v>
      </c>
      <c r="E27" s="188">
        <v>0</v>
      </c>
      <c r="F27" s="188">
        <v>0</v>
      </c>
      <c r="G27" s="188">
        <v>0</v>
      </c>
      <c r="H27" s="189">
        <v>0</v>
      </c>
      <c r="I27" s="177">
        <v>0</v>
      </c>
      <c r="J27" s="190">
        <v>0</v>
      </c>
      <c r="K27" s="177">
        <v>0</v>
      </c>
      <c r="L27" s="197">
        <f>ROUND(IF(J27="N/A",(Table9[[#This Row],[OVERALL BACKGROUND INFORMATION SCORE (MAX = 18)]]/3+Table9[[#This Row],[OVERALL IDENTIFICATION OF RISKS SCORE (MAX = 3)]]*2+Table9[[#This Row],[OVERALL BIOSECURITY ACTIONS SCORE (MAX = 12)]]/2+Table9[[#This Row],[OVERALL SUPPORTING WORK SCORE (MAX = 6)]]+Table9[[#This Row],[OVERALL ADDITIONAL INFO SCORE (MAX = 6)]]+Table9[[#This Row],[OVERALL REVIEW SCORE (MAX = 3)]]*2),(Table9[[#This Row],[OVERALL BACKGROUND INFORMATION SCORE (MAX = 18)]]/3+Table9[[#This Row],[OVERALL IDENTIFICATION OF RISKS SCORE (MAX = 3)]]*2+Table9[[#This Row],[OVERALL BIOSECURITY ACTIONS SCORE (MAX = 12)]]/2+Table9[[#This Row],[OVERALL SUPPORTING WORK SCORE (MAX = 6)]]+Table9[[#This Row],[OVERALL ADDITIONAL INFO SCORE (MAX = 6)]]+Table9[[#This Row],[OVERALL REVIEW SCORE (MAX = 3)]]*2)+Table9[[#This Row],[OVERALL IMPLEMENTATION SCORE (MAX = 10)]]),0)</f>
        <v>0</v>
      </c>
      <c r="M27" s="202">
        <f>Table9[[#This Row],[OVERALL PLAN SCORE (OUT OF 46)]]/46</f>
        <v>0</v>
      </c>
      <c r="N27" s="197">
        <f>ROUND((Table9[[#This Row],[OVERALL BACKGROUND INFORMATION SCORE (MAX = 18)]]/3+Table9[[#This Row],[OVERALL IDENTIFICATION OF RISKS SCORE (MAX = 3)]]*2+Table9[[#This Row],[OVERALL BIOSECURITY ACTIONS SCORE (MAX = 12)]]/2+Table9[[#This Row],[OVERALL SUPPORTING WORK SCORE (MAX = 6)]]+Table9[[#This Row],[OVERALL ADDITIONAL INFO SCORE (MAX = 6)]]+Table9[[#This Row],[OVERALL REVIEW SCORE (MAX = 3)]]*2),0)</f>
        <v>0</v>
      </c>
      <c r="O27" s="198">
        <f>Table9[[#This Row],[POTENTIAL FOR PLAN TO BE EFFECTIVE (OUT OF 36)]]/36</f>
        <v>0</v>
      </c>
      <c r="P27" s="194">
        <f t="shared" si="0"/>
        <v>0</v>
      </c>
      <c r="Q27" s="195">
        <f>IF(P27="N/A","N/A",Table9[[#This Row],[EFFECTIVENESS OF PLAN (OUT OF 10)]]/10)</f>
        <v>0</v>
      </c>
      <c r="R27" s="196"/>
    </row>
    <row r="28" spans="2:18" ht="42.6" customHeight="1" thickBot="1" x14ac:dyDescent="0.25">
      <c r="B28" s="203">
        <f>'Review of BSPs'!B29</f>
        <v>0</v>
      </c>
      <c r="C28" s="133">
        <f>'Review of BSPs'!I29</f>
        <v>0</v>
      </c>
      <c r="D28" s="133">
        <f>'Review of BSPs'!K29</f>
        <v>0</v>
      </c>
      <c r="E28" s="133">
        <f>'Review of BSPs'!P29</f>
        <v>0</v>
      </c>
      <c r="F28" s="133">
        <f>'Review of BSPs'!S29</f>
        <v>0</v>
      </c>
      <c r="G28" s="133">
        <f>'Review of BSPs'!V29</f>
        <v>0</v>
      </c>
      <c r="H28" s="122">
        <f>'Review of BSPs'!X29</f>
        <v>0</v>
      </c>
      <c r="I28" s="177">
        <v>0</v>
      </c>
      <c r="J28" s="204">
        <f>'Review of BSPs'!AA29</f>
        <v>0</v>
      </c>
      <c r="K28" s="177">
        <v>0</v>
      </c>
      <c r="L28" s="197">
        <f>ROUND(IF(J28="N/A",(Table9[[#This Row],[OVERALL BACKGROUND INFORMATION SCORE (MAX = 18)]]/3+Table9[[#This Row],[OVERALL IDENTIFICATION OF RISKS SCORE (MAX = 3)]]*2+Table9[[#This Row],[OVERALL BIOSECURITY ACTIONS SCORE (MAX = 12)]]/2+Table9[[#This Row],[OVERALL SUPPORTING WORK SCORE (MAX = 6)]]+Table9[[#This Row],[OVERALL ADDITIONAL INFO SCORE (MAX = 6)]]+Table9[[#This Row],[OVERALL REVIEW SCORE (MAX = 3)]]*2),(Table9[[#This Row],[OVERALL BACKGROUND INFORMATION SCORE (MAX = 18)]]/3+Table9[[#This Row],[OVERALL IDENTIFICATION OF RISKS SCORE (MAX = 3)]]*2+Table9[[#This Row],[OVERALL BIOSECURITY ACTIONS SCORE (MAX = 12)]]/2+Table9[[#This Row],[OVERALL SUPPORTING WORK SCORE (MAX = 6)]]+Table9[[#This Row],[OVERALL ADDITIONAL INFO SCORE (MAX = 6)]]+Table9[[#This Row],[OVERALL REVIEW SCORE (MAX = 3)]]*2)+Table9[[#This Row],[OVERALL IMPLEMENTATION SCORE (MAX = 10)]]),0)</f>
        <v>0</v>
      </c>
      <c r="M28" s="202">
        <f>Table9[[#This Row],[OVERALL PLAN SCORE (OUT OF 46)]]/46</f>
        <v>0</v>
      </c>
      <c r="N28" s="205">
        <f>ROUND((Table9[[#This Row],[OVERALL BACKGROUND INFORMATION SCORE (MAX = 18)]]/3+Table9[[#This Row],[OVERALL IDENTIFICATION OF RISKS SCORE (MAX = 3)]]*2+Table9[[#This Row],[OVERALL BIOSECURITY ACTIONS SCORE (MAX = 12)]]/2+Table9[[#This Row],[OVERALL SUPPORTING WORK SCORE (MAX = 6)]]+Table9[[#This Row],[OVERALL ADDITIONAL INFO SCORE (MAX = 6)]]+Table9[[#This Row],[OVERALL REVIEW SCORE (MAX = 3)]]*2),0)</f>
        <v>0</v>
      </c>
      <c r="O28" s="206">
        <f>Table9[[#This Row],[POTENTIAL FOR PLAN TO BE EFFECTIVE (OUT OF 36)]]/36</f>
        <v>0</v>
      </c>
      <c r="P28" s="194">
        <f t="shared" si="0"/>
        <v>0</v>
      </c>
      <c r="Q28" s="195">
        <f>IF(P28="N/A","N/A",Table9[[#This Row],[EFFECTIVENESS OF PLAN (OUT OF 10)]]/10)</f>
        <v>0</v>
      </c>
      <c r="R28" s="196"/>
    </row>
    <row r="29" spans="2:18" x14ac:dyDescent="0.2">
      <c r="C29" s="107"/>
      <c r="D29" s="107"/>
      <c r="E29" s="107"/>
      <c r="H29" s="107"/>
      <c r="J29" s="107"/>
    </row>
    <row r="30" spans="2:18" x14ac:dyDescent="0.2">
      <c r="C30" s="107"/>
      <c r="D30" s="107"/>
      <c r="E30" s="107"/>
      <c r="H30" s="107"/>
      <c r="J30" s="107"/>
    </row>
    <row r="31" spans="2:18" x14ac:dyDescent="0.2">
      <c r="C31" s="107"/>
      <c r="D31" s="107"/>
      <c r="E31" s="107"/>
      <c r="H31" s="107"/>
      <c r="J31" s="107"/>
    </row>
    <row r="32" spans="2:18" x14ac:dyDescent="0.2">
      <c r="C32" s="107"/>
      <c r="D32" s="107"/>
      <c r="E32" s="107"/>
      <c r="H32" s="107"/>
      <c r="J32" s="107"/>
    </row>
    <row r="33" spans="3:10" x14ac:dyDescent="0.2">
      <c r="C33" s="107"/>
      <c r="D33" s="107"/>
      <c r="E33" s="107"/>
      <c r="H33" s="107"/>
      <c r="J33" s="107"/>
    </row>
    <row r="34" spans="3:10" x14ac:dyDescent="0.2">
      <c r="C34" s="107"/>
      <c r="D34" s="107"/>
      <c r="E34" s="107"/>
      <c r="H34" s="107"/>
      <c r="J34" s="107"/>
    </row>
    <row r="35" spans="3:10" x14ac:dyDescent="0.2">
      <c r="C35" s="107"/>
      <c r="D35" s="107"/>
      <c r="E35" s="107"/>
      <c r="H35" s="107"/>
      <c r="J35" s="107"/>
    </row>
    <row r="36" spans="3:10" x14ac:dyDescent="0.2">
      <c r="C36" s="107"/>
      <c r="D36" s="107"/>
      <c r="E36" s="107"/>
      <c r="H36" s="107"/>
      <c r="J36" s="107"/>
    </row>
    <row r="37" spans="3:10" x14ac:dyDescent="0.2">
      <c r="C37" s="107"/>
      <c r="D37" s="107"/>
      <c r="E37" s="107"/>
      <c r="H37" s="107"/>
      <c r="J37" s="107"/>
    </row>
    <row r="38" spans="3:10" x14ac:dyDescent="0.2">
      <c r="C38" s="107"/>
      <c r="D38" s="107"/>
      <c r="E38" s="107"/>
      <c r="H38" s="107"/>
      <c r="J38" s="107"/>
    </row>
    <row r="39" spans="3:10" x14ac:dyDescent="0.2">
      <c r="C39" s="107"/>
      <c r="D39" s="107"/>
      <c r="E39" s="107"/>
      <c r="H39" s="107"/>
      <c r="J39" s="107"/>
    </row>
    <row r="40" spans="3:10" x14ac:dyDescent="0.2">
      <c r="C40" s="107"/>
      <c r="D40" s="107"/>
      <c r="E40" s="107"/>
      <c r="H40" s="107"/>
      <c r="J40" s="107"/>
    </row>
    <row r="41" spans="3:10" x14ac:dyDescent="0.2">
      <c r="C41" s="107"/>
      <c r="D41" s="107"/>
      <c r="E41" s="107"/>
      <c r="H41" s="107"/>
      <c r="J41" s="107"/>
    </row>
    <row r="42" spans="3:10" x14ac:dyDescent="0.2">
      <c r="C42" s="107"/>
      <c r="D42" s="107"/>
      <c r="E42" s="107"/>
      <c r="H42" s="107"/>
      <c r="J42" s="107"/>
    </row>
    <row r="43" spans="3:10" x14ac:dyDescent="0.2">
      <c r="C43" s="107"/>
      <c r="D43" s="107"/>
      <c r="E43" s="107"/>
      <c r="H43" s="107"/>
      <c r="J43" s="107"/>
    </row>
    <row r="44" spans="3:10" x14ac:dyDescent="0.2">
      <c r="C44" s="107"/>
      <c r="D44" s="107"/>
      <c r="E44" s="107"/>
      <c r="H44" s="107"/>
      <c r="J44" s="107"/>
    </row>
    <row r="45" spans="3:10" x14ac:dyDescent="0.2">
      <c r="C45" s="107"/>
      <c r="D45" s="107"/>
      <c r="E45" s="107"/>
      <c r="H45" s="107"/>
      <c r="J45" s="107"/>
    </row>
    <row r="46" spans="3:10" x14ac:dyDescent="0.2">
      <c r="C46" s="107"/>
      <c r="D46" s="107"/>
      <c r="E46" s="107"/>
      <c r="H46" s="107"/>
      <c r="J46" s="107"/>
    </row>
    <row r="47" spans="3:10" x14ac:dyDescent="0.2">
      <c r="C47" s="107"/>
      <c r="D47" s="107"/>
      <c r="E47" s="107"/>
      <c r="H47" s="107"/>
      <c r="J47" s="107"/>
    </row>
    <row r="48" spans="3:10" x14ac:dyDescent="0.2">
      <c r="C48" s="107"/>
      <c r="D48" s="107"/>
      <c r="E48" s="107"/>
      <c r="H48" s="107"/>
      <c r="J48" s="107"/>
    </row>
    <row r="49" spans="3:10" x14ac:dyDescent="0.2">
      <c r="C49" s="107"/>
      <c r="D49" s="107"/>
      <c r="E49" s="107"/>
      <c r="H49" s="107"/>
      <c r="J49" s="107"/>
    </row>
    <row r="50" spans="3:10" x14ac:dyDescent="0.2">
      <c r="C50" s="107"/>
      <c r="D50" s="107"/>
      <c r="E50" s="107"/>
      <c r="H50" s="107"/>
      <c r="J50" s="107"/>
    </row>
    <row r="51" spans="3:10" x14ac:dyDescent="0.2">
      <c r="C51" s="107"/>
      <c r="D51" s="107"/>
      <c r="E51" s="107"/>
      <c r="H51" s="107"/>
      <c r="J51" s="107"/>
    </row>
    <row r="52" spans="3:10" x14ac:dyDescent="0.2">
      <c r="C52" s="107"/>
      <c r="D52" s="107"/>
      <c r="E52" s="107"/>
      <c r="H52" s="107"/>
      <c r="J52" s="107"/>
    </row>
    <row r="53" spans="3:10" x14ac:dyDescent="0.2">
      <c r="C53" s="107"/>
      <c r="D53" s="107"/>
      <c r="E53" s="107"/>
      <c r="H53" s="107"/>
      <c r="J53" s="107"/>
    </row>
    <row r="54" spans="3:10" x14ac:dyDescent="0.2">
      <c r="C54" s="107"/>
      <c r="D54" s="107"/>
      <c r="E54" s="107"/>
      <c r="H54" s="107"/>
      <c r="J54" s="107"/>
    </row>
    <row r="55" spans="3:10" x14ac:dyDescent="0.2">
      <c r="C55" s="107"/>
      <c r="D55" s="107"/>
      <c r="E55" s="107"/>
      <c r="H55" s="107"/>
      <c r="J55" s="107"/>
    </row>
    <row r="56" spans="3:10" x14ac:dyDescent="0.2">
      <c r="C56" s="107"/>
      <c r="D56" s="107"/>
      <c r="E56" s="107"/>
      <c r="H56" s="107"/>
      <c r="J56" s="107"/>
    </row>
    <row r="57" spans="3:10" x14ac:dyDescent="0.2">
      <c r="C57" s="107"/>
      <c r="D57" s="107"/>
      <c r="E57" s="107"/>
      <c r="H57" s="107"/>
      <c r="J57" s="107"/>
    </row>
    <row r="58" spans="3:10" x14ac:dyDescent="0.2">
      <c r="C58" s="107"/>
      <c r="D58" s="107"/>
      <c r="E58" s="107"/>
      <c r="H58" s="107"/>
      <c r="J58" s="107"/>
    </row>
    <row r="59" spans="3:10" x14ac:dyDescent="0.2">
      <c r="C59" s="107"/>
      <c r="D59" s="107"/>
      <c r="E59" s="107"/>
      <c r="H59" s="107"/>
      <c r="J59" s="107"/>
    </row>
    <row r="60" spans="3:10" x14ac:dyDescent="0.2">
      <c r="C60" s="107"/>
      <c r="D60" s="107"/>
      <c r="E60" s="107"/>
      <c r="H60" s="107"/>
      <c r="J60" s="107"/>
    </row>
    <row r="61" spans="3:10" x14ac:dyDescent="0.2">
      <c r="C61" s="107"/>
      <c r="D61" s="107"/>
      <c r="E61" s="107"/>
      <c r="H61" s="107"/>
      <c r="J61" s="107"/>
    </row>
    <row r="62" spans="3:10" x14ac:dyDescent="0.2">
      <c r="C62" s="107"/>
      <c r="D62" s="107"/>
      <c r="E62" s="107"/>
      <c r="H62" s="107"/>
      <c r="J62" s="107"/>
    </row>
    <row r="63" spans="3:10" x14ac:dyDescent="0.2">
      <c r="C63" s="107"/>
      <c r="D63" s="107"/>
      <c r="E63" s="107"/>
      <c r="H63" s="107"/>
      <c r="J63" s="107"/>
    </row>
    <row r="64" spans="3:10" x14ac:dyDescent="0.2">
      <c r="C64" s="107"/>
      <c r="D64" s="107"/>
      <c r="E64" s="107"/>
      <c r="H64" s="107"/>
      <c r="J64" s="107"/>
    </row>
    <row r="65" spans="3:10" x14ac:dyDescent="0.2">
      <c r="C65" s="107"/>
      <c r="D65" s="107"/>
      <c r="E65" s="107"/>
      <c r="H65" s="107"/>
      <c r="J65" s="107"/>
    </row>
    <row r="66" spans="3:10" x14ac:dyDescent="0.2">
      <c r="C66" s="107"/>
      <c r="D66" s="107"/>
      <c r="E66" s="107"/>
      <c r="H66" s="107"/>
      <c r="J66" s="107"/>
    </row>
    <row r="67" spans="3:10" x14ac:dyDescent="0.2">
      <c r="C67" s="107"/>
      <c r="D67" s="107"/>
      <c r="E67" s="107"/>
      <c r="H67" s="107"/>
      <c r="J67" s="107"/>
    </row>
    <row r="68" spans="3:10" x14ac:dyDescent="0.2">
      <c r="C68" s="107"/>
      <c r="D68" s="107"/>
      <c r="E68" s="107"/>
      <c r="H68" s="107"/>
      <c r="J68" s="107"/>
    </row>
    <row r="69" spans="3:10" x14ac:dyDescent="0.2">
      <c r="C69" s="107"/>
      <c r="D69" s="107"/>
      <c r="E69" s="107"/>
      <c r="H69" s="107"/>
      <c r="J69" s="107"/>
    </row>
    <row r="70" spans="3:10" x14ac:dyDescent="0.2">
      <c r="C70" s="107"/>
      <c r="D70" s="107"/>
      <c r="E70" s="107"/>
      <c r="H70" s="107"/>
      <c r="J70" s="107"/>
    </row>
    <row r="71" spans="3:10" x14ac:dyDescent="0.2">
      <c r="C71" s="107"/>
      <c r="D71" s="107"/>
      <c r="E71" s="107"/>
      <c r="H71" s="107"/>
      <c r="J71" s="107"/>
    </row>
    <row r="72" spans="3:10" x14ac:dyDescent="0.2">
      <c r="C72" s="107"/>
      <c r="D72" s="107"/>
      <c r="E72" s="107"/>
      <c r="H72" s="107"/>
      <c r="J72" s="107"/>
    </row>
    <row r="73" spans="3:10" x14ac:dyDescent="0.2">
      <c r="C73" s="107"/>
      <c r="D73" s="107"/>
      <c r="E73" s="107"/>
      <c r="H73" s="107"/>
      <c r="J73" s="107"/>
    </row>
    <row r="74" spans="3:10" x14ac:dyDescent="0.2">
      <c r="C74" s="107"/>
      <c r="D74" s="107"/>
      <c r="E74" s="107"/>
      <c r="H74" s="107"/>
      <c r="J74" s="107"/>
    </row>
    <row r="75" spans="3:10" x14ac:dyDescent="0.2">
      <c r="C75" s="107"/>
      <c r="D75" s="107"/>
      <c r="E75" s="107"/>
      <c r="H75" s="107"/>
      <c r="J75" s="107"/>
    </row>
    <row r="76" spans="3:10" x14ac:dyDescent="0.2">
      <c r="C76" s="107"/>
      <c r="D76" s="107"/>
      <c r="E76" s="107"/>
      <c r="H76" s="107"/>
      <c r="J76" s="107"/>
    </row>
    <row r="77" spans="3:10" x14ac:dyDescent="0.2">
      <c r="C77" s="107"/>
      <c r="D77" s="107"/>
      <c r="E77" s="107"/>
      <c r="H77" s="107"/>
      <c r="J77" s="107"/>
    </row>
    <row r="78" spans="3:10" x14ac:dyDescent="0.2">
      <c r="C78" s="107"/>
      <c r="D78" s="107"/>
      <c r="E78" s="107"/>
      <c r="H78" s="107"/>
      <c r="J78" s="107"/>
    </row>
    <row r="79" spans="3:10" x14ac:dyDescent="0.2">
      <c r="C79" s="107"/>
      <c r="D79" s="107"/>
      <c r="E79" s="107"/>
      <c r="H79" s="107"/>
      <c r="J79" s="107"/>
    </row>
    <row r="80" spans="3:10" x14ac:dyDescent="0.2">
      <c r="C80" s="107"/>
      <c r="D80" s="107"/>
      <c r="E80" s="107"/>
      <c r="H80" s="107"/>
      <c r="J80" s="107"/>
    </row>
    <row r="81" spans="3:10" x14ac:dyDescent="0.2">
      <c r="C81" s="107"/>
      <c r="D81" s="107"/>
      <c r="E81" s="107"/>
      <c r="H81" s="107"/>
      <c r="J81" s="107"/>
    </row>
    <row r="82" spans="3:10" x14ac:dyDescent="0.2">
      <c r="C82" s="107"/>
      <c r="D82" s="107"/>
      <c r="E82" s="107"/>
      <c r="H82" s="107"/>
      <c r="J82" s="107"/>
    </row>
    <row r="83" spans="3:10" x14ac:dyDescent="0.2">
      <c r="C83" s="107"/>
      <c r="D83" s="107"/>
      <c r="E83" s="107"/>
      <c r="H83" s="107"/>
      <c r="J83" s="107"/>
    </row>
    <row r="84" spans="3:10" x14ac:dyDescent="0.2">
      <c r="C84" s="107"/>
      <c r="D84" s="107"/>
      <c r="E84" s="107"/>
      <c r="H84" s="107"/>
      <c r="J84" s="107"/>
    </row>
    <row r="85" spans="3:10" x14ac:dyDescent="0.2">
      <c r="C85" s="107"/>
      <c r="D85" s="107"/>
      <c r="E85" s="107"/>
      <c r="H85" s="107"/>
      <c r="J85" s="107"/>
    </row>
    <row r="86" spans="3:10" x14ac:dyDescent="0.2">
      <c r="C86" s="107"/>
      <c r="D86" s="107"/>
      <c r="E86" s="107"/>
      <c r="H86" s="107"/>
      <c r="J86" s="107"/>
    </row>
    <row r="87" spans="3:10" x14ac:dyDescent="0.2">
      <c r="C87" s="107"/>
      <c r="D87" s="107"/>
      <c r="E87" s="107"/>
      <c r="H87" s="107"/>
      <c r="J87" s="107"/>
    </row>
    <row r="88" spans="3:10" x14ac:dyDescent="0.2">
      <c r="C88" s="107"/>
      <c r="D88" s="107"/>
      <c r="E88" s="107"/>
      <c r="H88" s="107"/>
      <c r="J88" s="107"/>
    </row>
    <row r="89" spans="3:10" x14ac:dyDescent="0.2">
      <c r="C89" s="107"/>
      <c r="D89" s="107"/>
      <c r="E89" s="107"/>
      <c r="H89" s="107"/>
      <c r="J89" s="107"/>
    </row>
    <row r="90" spans="3:10" x14ac:dyDescent="0.2">
      <c r="C90" s="107"/>
      <c r="D90" s="107"/>
      <c r="E90" s="107"/>
      <c r="H90" s="107"/>
      <c r="J90" s="107"/>
    </row>
    <row r="91" spans="3:10" x14ac:dyDescent="0.2">
      <c r="C91" s="107"/>
      <c r="D91" s="107"/>
      <c r="E91" s="107"/>
      <c r="H91" s="107"/>
      <c r="J91" s="107"/>
    </row>
    <row r="92" spans="3:10" x14ac:dyDescent="0.2">
      <c r="C92" s="107"/>
      <c r="D92" s="107"/>
      <c r="E92" s="107"/>
      <c r="H92" s="107"/>
      <c r="J92" s="107"/>
    </row>
    <row r="93" spans="3:10" x14ac:dyDescent="0.2">
      <c r="C93" s="107"/>
      <c r="D93" s="107"/>
      <c r="E93" s="107"/>
      <c r="H93" s="107"/>
      <c r="J93" s="107"/>
    </row>
    <row r="94" spans="3:10" x14ac:dyDescent="0.2">
      <c r="C94" s="107"/>
      <c r="D94" s="107"/>
      <c r="E94" s="107"/>
      <c r="H94" s="107"/>
      <c r="J94" s="107"/>
    </row>
    <row r="95" spans="3:10" x14ac:dyDescent="0.2">
      <c r="C95" s="107"/>
      <c r="D95" s="107"/>
      <c r="E95" s="107"/>
      <c r="H95" s="107"/>
      <c r="J95" s="107"/>
    </row>
    <row r="96" spans="3:10" x14ac:dyDescent="0.2">
      <c r="C96" s="107"/>
      <c r="D96" s="107"/>
      <c r="E96" s="107"/>
      <c r="H96" s="107"/>
      <c r="J96" s="107"/>
    </row>
    <row r="97" spans="3:10" x14ac:dyDescent="0.2">
      <c r="C97" s="107"/>
      <c r="D97" s="107"/>
      <c r="E97" s="107"/>
      <c r="H97" s="107"/>
      <c r="J97" s="107"/>
    </row>
    <row r="98" spans="3:10" x14ac:dyDescent="0.2">
      <c r="C98" s="107"/>
      <c r="D98" s="107"/>
      <c r="E98" s="107"/>
      <c r="H98" s="107"/>
      <c r="J98" s="107"/>
    </row>
    <row r="99" spans="3:10" x14ac:dyDescent="0.2">
      <c r="C99" s="107"/>
      <c r="D99" s="107"/>
      <c r="E99" s="107"/>
      <c r="H99" s="107"/>
      <c r="J99" s="107"/>
    </row>
    <row r="100" spans="3:10" x14ac:dyDescent="0.2">
      <c r="C100" s="107"/>
      <c r="D100" s="107"/>
      <c r="E100" s="107"/>
      <c r="H100" s="107"/>
      <c r="J100" s="107"/>
    </row>
    <row r="101" spans="3:10" x14ac:dyDescent="0.2">
      <c r="C101" s="107"/>
      <c r="D101" s="107"/>
      <c r="E101" s="107"/>
      <c r="H101" s="107"/>
      <c r="J101" s="107"/>
    </row>
    <row r="102" spans="3:10" x14ac:dyDescent="0.2">
      <c r="C102" s="107"/>
      <c r="D102" s="107"/>
      <c r="E102" s="107"/>
      <c r="H102" s="107"/>
      <c r="J102" s="107"/>
    </row>
    <row r="103" spans="3:10" x14ac:dyDescent="0.2">
      <c r="C103" s="107"/>
      <c r="D103" s="107"/>
      <c r="E103" s="107"/>
      <c r="H103" s="107"/>
      <c r="J103" s="107"/>
    </row>
    <row r="104" spans="3:10" x14ac:dyDescent="0.2">
      <c r="C104" s="107"/>
      <c r="D104" s="107"/>
      <c r="E104" s="107"/>
      <c r="H104" s="107"/>
      <c r="J104" s="107"/>
    </row>
    <row r="105" spans="3:10" x14ac:dyDescent="0.2">
      <c r="C105" s="107"/>
      <c r="D105" s="107"/>
      <c r="E105" s="107"/>
      <c r="H105" s="107"/>
      <c r="J105" s="107"/>
    </row>
    <row r="106" spans="3:10" x14ac:dyDescent="0.2">
      <c r="C106" s="107"/>
      <c r="D106" s="107"/>
      <c r="E106" s="107"/>
      <c r="H106" s="107"/>
      <c r="J106" s="107"/>
    </row>
    <row r="107" spans="3:10" x14ac:dyDescent="0.2">
      <c r="C107" s="107"/>
      <c r="D107" s="107"/>
      <c r="E107" s="107"/>
      <c r="H107" s="107"/>
      <c r="J107" s="107"/>
    </row>
    <row r="108" spans="3:10" x14ac:dyDescent="0.2">
      <c r="C108" s="107"/>
      <c r="D108" s="107"/>
      <c r="E108" s="107"/>
      <c r="H108" s="107"/>
      <c r="J108" s="107"/>
    </row>
    <row r="109" spans="3:10" x14ac:dyDescent="0.2">
      <c r="C109" s="107"/>
      <c r="D109" s="107"/>
      <c r="E109" s="107"/>
      <c r="H109" s="107"/>
      <c r="J109" s="107"/>
    </row>
    <row r="110" spans="3:10" x14ac:dyDescent="0.2">
      <c r="C110" s="107"/>
      <c r="D110" s="107"/>
      <c r="E110" s="107"/>
      <c r="H110" s="107"/>
      <c r="J110" s="107"/>
    </row>
    <row r="111" spans="3:10" x14ac:dyDescent="0.2">
      <c r="C111" s="107"/>
      <c r="D111" s="107"/>
      <c r="E111" s="107"/>
      <c r="H111" s="107"/>
      <c r="J111" s="107"/>
    </row>
    <row r="112" spans="3:10" x14ac:dyDescent="0.2">
      <c r="C112" s="107"/>
      <c r="D112" s="107"/>
      <c r="E112" s="107"/>
      <c r="H112" s="107"/>
      <c r="J112" s="107"/>
    </row>
    <row r="113" spans="3:10" x14ac:dyDescent="0.2">
      <c r="C113" s="107"/>
      <c r="D113" s="107"/>
      <c r="E113" s="107"/>
      <c r="H113" s="107"/>
      <c r="J113" s="107"/>
    </row>
    <row r="114" spans="3:10" x14ac:dyDescent="0.2">
      <c r="C114" s="107"/>
      <c r="D114" s="107"/>
      <c r="E114" s="107"/>
      <c r="H114" s="107"/>
      <c r="J114" s="107"/>
    </row>
    <row r="115" spans="3:10" x14ac:dyDescent="0.2">
      <c r="C115" s="107"/>
      <c r="D115" s="107"/>
      <c r="E115" s="107"/>
      <c r="H115" s="107"/>
      <c r="J115" s="107"/>
    </row>
    <row r="116" spans="3:10" x14ac:dyDescent="0.2">
      <c r="C116" s="107"/>
      <c r="D116" s="107"/>
      <c r="E116" s="107"/>
      <c r="H116" s="107"/>
      <c r="J116" s="107"/>
    </row>
    <row r="117" spans="3:10" x14ac:dyDescent="0.2">
      <c r="C117" s="107"/>
      <c r="D117" s="107"/>
      <c r="E117" s="107"/>
      <c r="H117" s="107"/>
      <c r="J117" s="107"/>
    </row>
    <row r="118" spans="3:10" x14ac:dyDescent="0.2">
      <c r="C118" s="107"/>
      <c r="D118" s="107"/>
      <c r="E118" s="107"/>
      <c r="H118" s="107"/>
      <c r="J118" s="107"/>
    </row>
    <row r="119" spans="3:10" x14ac:dyDescent="0.2">
      <c r="C119" s="107"/>
      <c r="D119" s="107"/>
      <c r="E119" s="107"/>
      <c r="H119" s="107"/>
      <c r="J119" s="107"/>
    </row>
    <row r="120" spans="3:10" x14ac:dyDescent="0.2">
      <c r="C120" s="107"/>
      <c r="D120" s="107"/>
      <c r="E120" s="107"/>
      <c r="H120" s="107"/>
      <c r="J120" s="107"/>
    </row>
    <row r="121" spans="3:10" x14ac:dyDescent="0.2">
      <c r="C121" s="107"/>
      <c r="D121" s="107"/>
      <c r="E121" s="107"/>
      <c r="H121" s="107"/>
      <c r="J121" s="107"/>
    </row>
    <row r="122" spans="3:10" x14ac:dyDescent="0.2">
      <c r="C122" s="107"/>
      <c r="D122" s="107"/>
      <c r="E122" s="107"/>
      <c r="H122" s="107"/>
      <c r="J122" s="107"/>
    </row>
    <row r="123" spans="3:10" x14ac:dyDescent="0.2">
      <c r="C123" s="107"/>
      <c r="D123" s="107"/>
      <c r="E123" s="107"/>
      <c r="H123" s="107"/>
      <c r="J123" s="107"/>
    </row>
    <row r="124" spans="3:10" x14ac:dyDescent="0.2">
      <c r="C124" s="107"/>
      <c r="D124" s="107"/>
      <c r="E124" s="107"/>
      <c r="H124" s="107"/>
      <c r="J124" s="107"/>
    </row>
    <row r="125" spans="3:10" x14ac:dyDescent="0.2">
      <c r="C125" s="107"/>
      <c r="D125" s="107"/>
      <c r="E125" s="107"/>
      <c r="H125" s="107"/>
      <c r="J125" s="107"/>
    </row>
    <row r="126" spans="3:10" x14ac:dyDescent="0.2">
      <c r="C126" s="107"/>
      <c r="D126" s="107"/>
      <c r="E126" s="107"/>
      <c r="H126" s="107"/>
      <c r="J126" s="107"/>
    </row>
    <row r="127" spans="3:10" x14ac:dyDescent="0.2">
      <c r="C127" s="107"/>
      <c r="D127" s="107"/>
      <c r="E127" s="107"/>
      <c r="H127" s="107"/>
      <c r="J127" s="107"/>
    </row>
    <row r="128" spans="3:10" x14ac:dyDescent="0.2">
      <c r="C128" s="107"/>
      <c r="D128" s="107"/>
      <c r="E128" s="107"/>
      <c r="H128" s="107"/>
      <c r="J128" s="107"/>
    </row>
    <row r="129" spans="3:10" x14ac:dyDescent="0.2">
      <c r="C129" s="107"/>
      <c r="D129" s="107"/>
      <c r="E129" s="107"/>
      <c r="H129" s="107"/>
      <c r="J129" s="107"/>
    </row>
    <row r="130" spans="3:10" x14ac:dyDescent="0.2">
      <c r="C130" s="107"/>
      <c r="D130" s="107"/>
      <c r="E130" s="107"/>
      <c r="H130" s="107"/>
      <c r="J130" s="107"/>
    </row>
    <row r="131" spans="3:10" x14ac:dyDescent="0.2">
      <c r="C131" s="107"/>
      <c r="D131" s="107"/>
      <c r="E131" s="107"/>
      <c r="H131" s="107"/>
      <c r="J131" s="107"/>
    </row>
    <row r="132" spans="3:10" x14ac:dyDescent="0.2">
      <c r="C132" s="107"/>
      <c r="D132" s="107"/>
      <c r="E132" s="107"/>
      <c r="H132" s="107"/>
      <c r="J132" s="107"/>
    </row>
    <row r="133" spans="3:10" x14ac:dyDescent="0.2">
      <c r="C133" s="107"/>
      <c r="D133" s="107"/>
      <c r="E133" s="107"/>
      <c r="H133" s="107"/>
      <c r="J133" s="107"/>
    </row>
    <row r="134" spans="3:10" x14ac:dyDescent="0.2">
      <c r="C134" s="107"/>
      <c r="D134" s="107"/>
      <c r="E134" s="107"/>
      <c r="H134" s="107"/>
      <c r="J134" s="107"/>
    </row>
    <row r="135" spans="3:10" x14ac:dyDescent="0.2">
      <c r="C135" s="107"/>
      <c r="D135" s="107"/>
      <c r="E135" s="107"/>
      <c r="H135" s="107"/>
      <c r="J135" s="107"/>
    </row>
    <row r="136" spans="3:10" x14ac:dyDescent="0.2">
      <c r="C136" s="107"/>
      <c r="D136" s="107"/>
      <c r="E136" s="107"/>
      <c r="H136" s="107"/>
      <c r="J136" s="107"/>
    </row>
    <row r="137" spans="3:10" x14ac:dyDescent="0.2">
      <c r="C137" s="107"/>
      <c r="D137" s="107"/>
      <c r="E137" s="107"/>
      <c r="H137" s="107"/>
      <c r="J137" s="107"/>
    </row>
    <row r="138" spans="3:10" x14ac:dyDescent="0.2">
      <c r="C138" s="107"/>
      <c r="D138" s="107"/>
      <c r="E138" s="107"/>
      <c r="H138" s="107"/>
      <c r="J138" s="107"/>
    </row>
    <row r="139" spans="3:10" x14ac:dyDescent="0.2">
      <c r="C139" s="107"/>
      <c r="D139" s="107"/>
      <c r="E139" s="107"/>
      <c r="H139" s="107"/>
      <c r="J139" s="107"/>
    </row>
    <row r="140" spans="3:10" x14ac:dyDescent="0.2">
      <c r="C140" s="107"/>
      <c r="D140" s="107"/>
      <c r="E140" s="107"/>
      <c r="H140" s="107"/>
      <c r="J140" s="107"/>
    </row>
    <row r="141" spans="3:10" x14ac:dyDescent="0.2">
      <c r="C141" s="107"/>
      <c r="D141" s="107"/>
      <c r="E141" s="107"/>
      <c r="H141" s="107"/>
      <c r="J141" s="107"/>
    </row>
    <row r="142" spans="3:10" x14ac:dyDescent="0.2">
      <c r="C142" s="107"/>
      <c r="D142" s="107"/>
      <c r="E142" s="107"/>
      <c r="H142" s="107"/>
      <c r="J142" s="107"/>
    </row>
    <row r="143" spans="3:10" x14ac:dyDescent="0.2">
      <c r="C143" s="107"/>
      <c r="D143" s="107"/>
      <c r="E143" s="107"/>
      <c r="H143" s="107"/>
      <c r="J143" s="107"/>
    </row>
  </sheetData>
  <sheetProtection sheet="1" objects="1" scenarios="1" selectLockedCells="1" selectUnlockedCells="1"/>
  <mergeCells count="2">
    <mergeCell ref="C1:H1"/>
    <mergeCell ref="L1:Q1"/>
  </mergeCells>
  <conditionalFormatting sqref="C1:C1048576">
    <cfRule type="cellIs" dxfId="51" priority="54" operator="between">
      <formula>15</formula>
      <formula>18</formula>
    </cfRule>
    <cfRule type="cellIs" dxfId="50" priority="55" operator="between">
      <formula>10</formula>
      <formula>14</formula>
    </cfRule>
    <cfRule type="cellIs" dxfId="49" priority="56" operator="between">
      <formula>6</formula>
      <formula>9</formula>
    </cfRule>
  </conditionalFormatting>
  <conditionalFormatting sqref="D1:D1048576 H1:H1048576">
    <cfRule type="cellIs" dxfId="48" priority="51" operator="equal">
      <formula>3</formula>
    </cfRule>
    <cfRule type="cellIs" dxfId="47" priority="52" operator="equal">
      <formula>2</formula>
    </cfRule>
    <cfRule type="cellIs" dxfId="46" priority="53" operator="equal">
      <formula>1</formula>
    </cfRule>
  </conditionalFormatting>
  <conditionalFormatting sqref="E1:E1048576">
    <cfRule type="cellIs" dxfId="45" priority="48" operator="between">
      <formula>10</formula>
      <formula>12</formula>
    </cfRule>
    <cfRule type="cellIs" dxfId="44" priority="49" operator="between">
      <formula>6</formula>
      <formula>9</formula>
    </cfRule>
    <cfRule type="cellIs" dxfId="43" priority="50" operator="between">
      <formula>3</formula>
      <formula>5</formula>
    </cfRule>
  </conditionalFormatting>
  <conditionalFormatting sqref="F1:G1048576">
    <cfRule type="cellIs" dxfId="42" priority="45" operator="between">
      <formula>5</formula>
      <formula>6</formula>
    </cfRule>
    <cfRule type="cellIs" dxfId="41" priority="46" operator="equal">
      <formula>4</formula>
    </cfRule>
    <cfRule type="cellIs" dxfId="40" priority="47" operator="between">
      <formula>2</formula>
      <formula>3</formula>
    </cfRule>
  </conditionalFormatting>
  <conditionalFormatting sqref="J1:J1048576">
    <cfRule type="cellIs" dxfId="39" priority="36" operator="between">
      <formula>8</formula>
      <formula>10</formula>
    </cfRule>
    <cfRule type="cellIs" dxfId="38" priority="37" operator="between">
      <formula>5</formula>
      <formula>7</formula>
    </cfRule>
    <cfRule type="cellIs" dxfId="37" priority="38" operator="between">
      <formula>2</formula>
      <formula>4</formula>
    </cfRule>
  </conditionalFormatting>
  <conditionalFormatting sqref="P1:P1048576">
    <cfRule type="cellIs" dxfId="36" priority="32" operator="between">
      <formula>8</formula>
      <formula>10</formula>
    </cfRule>
    <cfRule type="cellIs" dxfId="35" priority="33" operator="between">
      <formula>5</formula>
      <formula>7</formula>
    </cfRule>
    <cfRule type="cellIs" dxfId="34" priority="35" operator="between">
      <formula>2</formula>
      <formula>4</formula>
    </cfRule>
  </conditionalFormatting>
  <conditionalFormatting sqref="Q1:Q1048576">
    <cfRule type="cellIs" dxfId="33" priority="29" operator="between">
      <formula>0.8</formula>
      <formula>1</formula>
    </cfRule>
    <cfRule type="cellIs" dxfId="32" priority="30" operator="between">
      <formula>0.5</formula>
      <formula>0.7</formula>
    </cfRule>
    <cfRule type="cellIs" dxfId="31" priority="31" operator="between">
      <formula>0.2</formula>
      <formula>0.4</formula>
    </cfRule>
  </conditionalFormatting>
  <conditionalFormatting sqref="L1:L2 L13:L1048576">
    <cfRule type="cellIs" dxfId="30" priority="26" operator="between">
      <formula>36</formula>
      <formula>46</formula>
    </cfRule>
    <cfRule type="cellIs" dxfId="29" priority="27" operator="between">
      <formula>25</formula>
      <formula>35</formula>
    </cfRule>
    <cfRule type="cellIs" dxfId="28" priority="28" operator="between">
      <formula>14</formula>
      <formula>24</formula>
    </cfRule>
  </conditionalFormatting>
  <conditionalFormatting sqref="M1:M2 M32:M1048576 M13:M30">
    <cfRule type="cellIs" dxfId="27" priority="22" operator="between">
      <formula>0.76</formula>
      <formula>1</formula>
    </cfRule>
    <cfRule type="cellIs" dxfId="26" priority="23" operator="between">
      <formula>0.51</formula>
      <formula>0.75</formula>
    </cfRule>
    <cfRule type="cellIs" dxfId="25" priority="25" operator="between">
      <formula>0.25</formula>
      <formula>0.509</formula>
    </cfRule>
  </conditionalFormatting>
  <conditionalFormatting sqref="N1:N1048576">
    <cfRule type="cellIs" dxfId="24" priority="19" operator="between">
      <formula>28.1</formula>
      <formula>36</formula>
    </cfRule>
    <cfRule type="cellIs" dxfId="23" priority="20" operator="between">
      <formula>20</formula>
      <formula>28</formula>
    </cfRule>
    <cfRule type="cellIs" dxfId="22" priority="21" operator="between">
      <formula>12</formula>
      <formula>19</formula>
    </cfRule>
  </conditionalFormatting>
  <conditionalFormatting sqref="O1:O1048576">
    <cfRule type="cellIs" dxfId="21" priority="16" operator="between">
      <formula>0.781</formula>
      <formula>1</formula>
    </cfRule>
    <cfRule type="cellIs" dxfId="20" priority="17" operator="between">
      <formula>0.55</formula>
      <formula>78%</formula>
    </cfRule>
    <cfRule type="cellIs" dxfId="19" priority="18" operator="between">
      <formula>0.33</formula>
      <formula>0.54</formula>
    </cfRule>
  </conditionalFormatting>
  <conditionalFormatting sqref="M31">
    <cfRule type="cellIs" dxfId="18" priority="13" operator="between">
      <formula>0.781</formula>
      <formula>1</formula>
    </cfRule>
    <cfRule type="cellIs" dxfId="17" priority="14" operator="between">
      <formula>0.55</formula>
      <formula>78%</formula>
    </cfRule>
    <cfRule type="cellIs" dxfId="16" priority="15" operator="between">
      <formula>0.33</formula>
      <formula>0.54</formula>
    </cfRule>
  </conditionalFormatting>
  <conditionalFormatting sqref="L3:L12">
    <cfRule type="cellIs" dxfId="15" priority="4" operator="between">
      <formula>8</formula>
      <formula>10</formula>
    </cfRule>
    <cfRule type="cellIs" dxfId="14" priority="5" operator="between">
      <formula>5</formula>
      <formula>7</formula>
    </cfRule>
    <cfRule type="cellIs" dxfId="13" priority="6" operator="between">
      <formula>2</formula>
      <formula>4</formula>
    </cfRule>
  </conditionalFormatting>
  <conditionalFormatting sqref="M3:M12">
    <cfRule type="cellIs" dxfId="12" priority="1" operator="between">
      <formula>0.8</formula>
      <formula>1</formula>
    </cfRule>
    <cfRule type="cellIs" dxfId="11" priority="2" operator="between">
      <formula>0.5</formula>
      <formula>0.7</formula>
    </cfRule>
    <cfRule type="cellIs" dxfId="10" priority="3" operator="between">
      <formula>0.2</formula>
      <formula>0.4</formula>
    </cfRule>
  </conditionalFormatting>
  <pageMargins left="0.7" right="0.7" top="0.75" bottom="0.75" header="0.3" footer="0.3"/>
  <pageSetup paperSize="9" orientation="portrait" r:id="rId1"/>
  <legacyDrawing r:id="rId2"/>
  <tableParts count="1">
    <tablePart r:id="rId3"/>
  </tablePart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65ACB0-3483-4DB7-B47C-DB414886062B}">
  <dimension ref="A1:J125"/>
  <sheetViews>
    <sheetView zoomScale="90" zoomScaleNormal="90" workbookViewId="0">
      <selection sqref="A1:XFD1048576"/>
    </sheetView>
  </sheetViews>
  <sheetFormatPr defaultColWidth="8.85546875" defaultRowHeight="15" x14ac:dyDescent="0.25"/>
  <cols>
    <col min="1" max="1" width="4.42578125" style="106" customWidth="1"/>
    <col min="2" max="2" width="15.7109375" style="105" customWidth="1"/>
    <col min="3" max="3" width="19" style="106" customWidth="1"/>
    <col min="4" max="4" width="70.28515625" style="106" customWidth="1"/>
    <col min="5" max="5" width="101.140625" style="106" customWidth="1"/>
    <col min="6" max="6" width="8.28515625" style="107" customWidth="1"/>
    <col min="7" max="7" width="46.7109375" style="106" customWidth="1"/>
    <col min="8" max="9" width="8.85546875" style="106"/>
    <col min="10" max="10" width="22.7109375" style="106" customWidth="1"/>
    <col min="11" max="16384" width="8.85546875" style="106"/>
  </cols>
  <sheetData>
    <row r="1" spans="1:7" ht="18" customHeight="1" thickBot="1" x14ac:dyDescent="0.3">
      <c r="A1" s="106" t="s">
        <v>609</v>
      </c>
      <c r="B1" s="104" t="s">
        <v>417</v>
      </c>
    </row>
    <row r="2" spans="1:7" ht="16.149999999999999" customHeight="1" thickTop="1" thickBot="1" x14ac:dyDescent="0.3">
      <c r="A2" s="269" t="s">
        <v>362</v>
      </c>
      <c r="B2" s="108" t="s">
        <v>418</v>
      </c>
      <c r="C2" s="109" t="s">
        <v>419</v>
      </c>
      <c r="D2" s="110" t="s">
        <v>420</v>
      </c>
      <c r="E2" s="111" t="s">
        <v>421</v>
      </c>
      <c r="F2" s="112" t="s">
        <v>422</v>
      </c>
      <c r="G2" s="113" t="s">
        <v>26</v>
      </c>
    </row>
    <row r="3" spans="1:7" ht="16.149999999999999" customHeight="1" x14ac:dyDescent="0.25">
      <c r="A3" s="270"/>
      <c r="B3" s="265" t="s">
        <v>364</v>
      </c>
      <c r="C3" s="254" t="s">
        <v>372</v>
      </c>
      <c r="D3" s="248" t="s">
        <v>423</v>
      </c>
      <c r="E3" s="114" t="s">
        <v>424</v>
      </c>
      <c r="F3" s="115">
        <v>3</v>
      </c>
      <c r="G3" s="116"/>
    </row>
    <row r="4" spans="1:7" ht="16.149999999999999" customHeight="1" x14ac:dyDescent="0.25">
      <c r="A4" s="270"/>
      <c r="B4" s="266"/>
      <c r="C4" s="235"/>
      <c r="D4" s="243"/>
      <c r="E4" s="118" t="s">
        <v>425</v>
      </c>
      <c r="F4" s="107">
        <v>2</v>
      </c>
      <c r="G4" s="119"/>
    </row>
    <row r="5" spans="1:7" x14ac:dyDescent="0.25">
      <c r="A5" s="270"/>
      <c r="B5" s="266"/>
      <c r="C5" s="252"/>
      <c r="D5" s="255"/>
      <c r="E5" s="118" t="s">
        <v>426</v>
      </c>
      <c r="F5" s="107">
        <v>1</v>
      </c>
      <c r="G5" s="119"/>
    </row>
    <row r="6" spans="1:7" ht="16.149999999999999" customHeight="1" x14ac:dyDescent="0.25">
      <c r="A6" s="270"/>
      <c r="B6" s="266"/>
      <c r="C6" s="268" t="s">
        <v>373</v>
      </c>
      <c r="D6" s="242" t="s">
        <v>427</v>
      </c>
      <c r="E6" s="120" t="s">
        <v>428</v>
      </c>
      <c r="F6" s="121">
        <v>3</v>
      </c>
      <c r="G6" s="122"/>
    </row>
    <row r="7" spans="1:7" ht="16.149999999999999" customHeight="1" x14ac:dyDescent="0.25">
      <c r="A7" s="270"/>
      <c r="B7" s="266"/>
      <c r="C7" s="246"/>
      <c r="D7" s="243"/>
      <c r="E7" s="118" t="s">
        <v>429</v>
      </c>
      <c r="F7" s="107">
        <v>2</v>
      </c>
      <c r="G7" s="119"/>
    </row>
    <row r="8" spans="1:7" ht="16.149999999999999" customHeight="1" x14ac:dyDescent="0.25">
      <c r="A8" s="270"/>
      <c r="B8" s="266"/>
      <c r="C8" s="256"/>
      <c r="D8" s="255"/>
      <c r="E8" s="123" t="s">
        <v>430</v>
      </c>
      <c r="F8" s="124">
        <v>1</v>
      </c>
      <c r="G8" s="125"/>
    </row>
    <row r="9" spans="1:7" ht="16.149999999999999" customHeight="1" x14ac:dyDescent="0.25">
      <c r="A9" s="270"/>
      <c r="B9" s="266"/>
      <c r="C9" s="234" t="s">
        <v>431</v>
      </c>
      <c r="D9" s="249" t="s">
        <v>432</v>
      </c>
      <c r="E9" s="118" t="s">
        <v>433</v>
      </c>
      <c r="F9" s="121">
        <v>3</v>
      </c>
      <c r="G9" s="126"/>
    </row>
    <row r="10" spans="1:7" ht="16.149999999999999" customHeight="1" x14ac:dyDescent="0.25">
      <c r="A10" s="270"/>
      <c r="B10" s="266"/>
      <c r="C10" s="235"/>
      <c r="D10" s="250"/>
      <c r="E10" s="118" t="s">
        <v>434</v>
      </c>
      <c r="F10" s="107">
        <v>2</v>
      </c>
      <c r="G10" s="127"/>
    </row>
    <row r="11" spans="1:7" x14ac:dyDescent="0.25">
      <c r="A11" s="270"/>
      <c r="B11" s="266"/>
      <c r="C11" s="252"/>
      <c r="D11" s="253"/>
      <c r="E11" s="118" t="s">
        <v>435</v>
      </c>
      <c r="F11" s="124">
        <v>1</v>
      </c>
      <c r="G11" s="128"/>
    </row>
    <row r="12" spans="1:7" ht="16.149999999999999" customHeight="1" x14ac:dyDescent="0.25">
      <c r="A12" s="270"/>
      <c r="B12" s="266"/>
      <c r="C12" s="234" t="s">
        <v>375</v>
      </c>
      <c r="D12" s="249" t="s">
        <v>436</v>
      </c>
      <c r="E12" s="120" t="s">
        <v>437</v>
      </c>
      <c r="F12" s="121">
        <v>3</v>
      </c>
      <c r="G12" s="122"/>
    </row>
    <row r="13" spans="1:7" ht="16.149999999999999" customHeight="1" x14ac:dyDescent="0.25">
      <c r="A13" s="270"/>
      <c r="B13" s="266"/>
      <c r="C13" s="235"/>
      <c r="D13" s="250"/>
      <c r="E13" s="118" t="s">
        <v>438</v>
      </c>
      <c r="F13" s="107">
        <v>2</v>
      </c>
      <c r="G13" s="119"/>
    </row>
    <row r="14" spans="1:7" ht="16.149999999999999" customHeight="1" x14ac:dyDescent="0.25">
      <c r="A14" s="270"/>
      <c r="B14" s="266"/>
      <c r="C14" s="252"/>
      <c r="D14" s="253"/>
      <c r="E14" s="123" t="s">
        <v>439</v>
      </c>
      <c r="F14" s="124">
        <v>1</v>
      </c>
      <c r="G14" s="125"/>
    </row>
    <row r="15" spans="1:7" ht="16.149999999999999" customHeight="1" x14ac:dyDescent="0.25">
      <c r="A15" s="270"/>
      <c r="B15" s="266"/>
      <c r="C15" s="234" t="s">
        <v>376</v>
      </c>
      <c r="D15" s="242" t="s">
        <v>440</v>
      </c>
      <c r="E15" s="118" t="s">
        <v>441</v>
      </c>
      <c r="F15" s="107">
        <v>3</v>
      </c>
      <c r="G15" s="122"/>
    </row>
    <row r="16" spans="1:7" ht="16.149999999999999" customHeight="1" x14ac:dyDescent="0.25">
      <c r="A16" s="270"/>
      <c r="B16" s="266"/>
      <c r="C16" s="235"/>
      <c r="D16" s="243"/>
      <c r="E16" s="118" t="s">
        <v>442</v>
      </c>
      <c r="F16" s="107">
        <v>2</v>
      </c>
      <c r="G16" s="119"/>
    </row>
    <row r="17" spans="1:7" ht="46.9" customHeight="1" x14ac:dyDescent="0.25">
      <c r="A17" s="270"/>
      <c r="B17" s="266"/>
      <c r="C17" s="252"/>
      <c r="D17" s="255"/>
      <c r="E17" s="118" t="s">
        <v>443</v>
      </c>
      <c r="F17" s="107">
        <v>1</v>
      </c>
      <c r="G17" s="125"/>
    </row>
    <row r="18" spans="1:7" ht="16.149999999999999" customHeight="1" x14ac:dyDescent="0.25">
      <c r="A18" s="270"/>
      <c r="B18" s="266"/>
      <c r="C18" s="268" t="s">
        <v>377</v>
      </c>
      <c r="D18" s="242" t="s">
        <v>444</v>
      </c>
      <c r="E18" s="120" t="s">
        <v>445</v>
      </c>
      <c r="F18" s="121">
        <v>3</v>
      </c>
      <c r="G18" s="119"/>
    </row>
    <row r="19" spans="1:7" ht="16.149999999999999" customHeight="1" x14ac:dyDescent="0.25">
      <c r="A19" s="270"/>
      <c r="B19" s="266"/>
      <c r="C19" s="246"/>
      <c r="D19" s="243"/>
      <c r="E19" s="118" t="s">
        <v>446</v>
      </c>
      <c r="F19" s="107">
        <v>2</v>
      </c>
      <c r="G19" s="119"/>
    </row>
    <row r="20" spans="1:7" ht="16.149999999999999" customHeight="1" thickBot="1" x14ac:dyDescent="0.3">
      <c r="A20" s="270"/>
      <c r="B20" s="267"/>
      <c r="C20" s="247"/>
      <c r="D20" s="244"/>
      <c r="E20" s="129" t="s">
        <v>447</v>
      </c>
      <c r="F20" s="130">
        <v>1</v>
      </c>
      <c r="G20" s="131"/>
    </row>
    <row r="21" spans="1:7" ht="24.6" customHeight="1" x14ac:dyDescent="0.25">
      <c r="A21" s="270"/>
      <c r="B21" s="257" t="s">
        <v>448</v>
      </c>
      <c r="C21" s="245" t="s">
        <v>379</v>
      </c>
      <c r="D21" s="248" t="s">
        <v>449</v>
      </c>
      <c r="E21" s="114" t="s">
        <v>450</v>
      </c>
      <c r="F21" s="115">
        <v>3</v>
      </c>
      <c r="G21" s="260" t="s">
        <v>451</v>
      </c>
    </row>
    <row r="22" spans="1:7" ht="24.6" customHeight="1" x14ac:dyDescent="0.25">
      <c r="A22" s="270"/>
      <c r="B22" s="258"/>
      <c r="C22" s="246"/>
      <c r="D22" s="243"/>
      <c r="E22" s="118" t="s">
        <v>452</v>
      </c>
      <c r="F22" s="107">
        <v>2</v>
      </c>
      <c r="G22" s="261"/>
    </row>
    <row r="23" spans="1:7" ht="24.6" customHeight="1" thickBot="1" x14ac:dyDescent="0.3">
      <c r="A23" s="270"/>
      <c r="B23" s="259"/>
      <c r="C23" s="247"/>
      <c r="D23" s="244"/>
      <c r="E23" s="129" t="s">
        <v>453</v>
      </c>
      <c r="F23" s="130">
        <v>1</v>
      </c>
      <c r="G23" s="262"/>
    </row>
    <row r="24" spans="1:7" ht="16.149999999999999" customHeight="1" x14ac:dyDescent="0.25">
      <c r="A24" s="270"/>
      <c r="B24" s="257" t="s">
        <v>366</v>
      </c>
      <c r="C24" s="254" t="s">
        <v>454</v>
      </c>
      <c r="D24" s="263" t="s">
        <v>455</v>
      </c>
      <c r="E24" s="114" t="s">
        <v>456</v>
      </c>
      <c r="F24" s="115">
        <v>3</v>
      </c>
      <c r="G24" s="116"/>
    </row>
    <row r="25" spans="1:7" ht="16.149999999999999" customHeight="1" x14ac:dyDescent="0.25">
      <c r="A25" s="270"/>
      <c r="B25" s="258"/>
      <c r="C25" s="235"/>
      <c r="D25" s="250"/>
      <c r="E25" s="118" t="s">
        <v>457</v>
      </c>
      <c r="F25" s="107">
        <v>2</v>
      </c>
      <c r="G25" s="119"/>
    </row>
    <row r="26" spans="1:7" ht="16.149999999999999" customHeight="1" x14ac:dyDescent="0.25">
      <c r="A26" s="270"/>
      <c r="B26" s="258"/>
      <c r="C26" s="252"/>
      <c r="D26" s="253"/>
      <c r="E26" s="123" t="s">
        <v>458</v>
      </c>
      <c r="F26" s="124">
        <v>1</v>
      </c>
      <c r="G26" s="132"/>
    </row>
    <row r="27" spans="1:7" ht="16.149999999999999" customHeight="1" x14ac:dyDescent="0.25">
      <c r="A27" s="270"/>
      <c r="B27" s="258"/>
      <c r="C27" s="234" t="s">
        <v>459</v>
      </c>
      <c r="D27" s="249" t="s">
        <v>460</v>
      </c>
      <c r="E27" s="120" t="s">
        <v>461</v>
      </c>
      <c r="F27" s="133">
        <v>3</v>
      </c>
      <c r="G27" s="134"/>
    </row>
    <row r="28" spans="1:7" ht="16.149999999999999" customHeight="1" x14ac:dyDescent="0.25">
      <c r="A28" s="270"/>
      <c r="B28" s="258"/>
      <c r="C28" s="235"/>
      <c r="D28" s="250"/>
      <c r="E28" s="118" t="s">
        <v>462</v>
      </c>
      <c r="F28" s="135">
        <v>2</v>
      </c>
      <c r="G28" s="136"/>
    </row>
    <row r="29" spans="1:7" ht="16.149999999999999" customHeight="1" x14ac:dyDescent="0.25">
      <c r="A29" s="270"/>
      <c r="B29" s="258"/>
      <c r="C29" s="252"/>
      <c r="D29" s="253"/>
      <c r="E29" s="118" t="s">
        <v>463</v>
      </c>
      <c r="F29" s="135">
        <v>1</v>
      </c>
      <c r="G29" s="136"/>
    </row>
    <row r="30" spans="1:7" ht="16.149999999999999" customHeight="1" x14ac:dyDescent="0.25">
      <c r="A30" s="270"/>
      <c r="B30" s="258"/>
      <c r="C30" s="234" t="s">
        <v>464</v>
      </c>
      <c r="D30" s="249" t="s">
        <v>465</v>
      </c>
      <c r="E30" s="120" t="s">
        <v>466</v>
      </c>
      <c r="F30" s="133">
        <v>3</v>
      </c>
      <c r="G30" s="280" t="s">
        <v>467</v>
      </c>
    </row>
    <row r="31" spans="1:7" ht="16.149999999999999" customHeight="1" x14ac:dyDescent="0.25">
      <c r="A31" s="270"/>
      <c r="B31" s="258"/>
      <c r="C31" s="235"/>
      <c r="D31" s="250"/>
      <c r="E31" s="118" t="s">
        <v>468</v>
      </c>
      <c r="F31" s="135">
        <v>2</v>
      </c>
      <c r="G31" s="261"/>
    </row>
    <row r="32" spans="1:7" ht="18" customHeight="1" x14ac:dyDescent="0.25">
      <c r="A32" s="270"/>
      <c r="B32" s="258"/>
      <c r="C32" s="252"/>
      <c r="D32" s="253"/>
      <c r="E32" s="123" t="s">
        <v>469</v>
      </c>
      <c r="F32" s="135">
        <v>1</v>
      </c>
      <c r="G32" s="264"/>
    </row>
    <row r="33" spans="1:7" ht="16.149999999999999" customHeight="1" x14ac:dyDescent="0.25">
      <c r="A33" s="270"/>
      <c r="B33" s="258"/>
      <c r="C33" s="234" t="s">
        <v>470</v>
      </c>
      <c r="D33" s="249" t="s">
        <v>471</v>
      </c>
      <c r="E33" s="120" t="s">
        <v>472</v>
      </c>
      <c r="F33" s="133">
        <v>3</v>
      </c>
      <c r="G33" s="134"/>
    </row>
    <row r="34" spans="1:7" ht="16.149999999999999" customHeight="1" x14ac:dyDescent="0.25">
      <c r="A34" s="270"/>
      <c r="B34" s="258"/>
      <c r="C34" s="235"/>
      <c r="D34" s="250"/>
      <c r="E34" s="118" t="s">
        <v>473</v>
      </c>
      <c r="F34" s="135">
        <v>2</v>
      </c>
      <c r="G34" s="136"/>
    </row>
    <row r="35" spans="1:7" ht="16.149999999999999" customHeight="1" thickBot="1" x14ac:dyDescent="0.3">
      <c r="A35" s="270"/>
      <c r="B35" s="259"/>
      <c r="C35" s="236"/>
      <c r="D35" s="251"/>
      <c r="E35" s="129" t="s">
        <v>474</v>
      </c>
      <c r="F35" s="137">
        <v>1</v>
      </c>
      <c r="G35" s="138"/>
    </row>
    <row r="36" spans="1:7" ht="16.149999999999999" customHeight="1" x14ac:dyDescent="0.25">
      <c r="A36" s="270"/>
      <c r="B36" s="257" t="s">
        <v>367</v>
      </c>
      <c r="C36" s="245" t="s">
        <v>386</v>
      </c>
      <c r="D36" s="248" t="s">
        <v>475</v>
      </c>
      <c r="E36" s="139" t="s">
        <v>476</v>
      </c>
      <c r="F36" s="115">
        <v>3</v>
      </c>
      <c r="G36" s="260" t="s">
        <v>477</v>
      </c>
    </row>
    <row r="37" spans="1:7" ht="16.149999999999999" customHeight="1" x14ac:dyDescent="0.25">
      <c r="A37" s="270"/>
      <c r="B37" s="258"/>
      <c r="C37" s="246"/>
      <c r="D37" s="243"/>
      <c r="E37" s="140" t="s">
        <v>478</v>
      </c>
      <c r="F37" s="107">
        <v>2</v>
      </c>
      <c r="G37" s="261"/>
    </row>
    <row r="38" spans="1:7" ht="16.149999999999999" customHeight="1" x14ac:dyDescent="0.25">
      <c r="A38" s="270"/>
      <c r="B38" s="258"/>
      <c r="C38" s="256"/>
      <c r="D38" s="255"/>
      <c r="E38" s="141" t="s">
        <v>479</v>
      </c>
      <c r="F38" s="107">
        <v>1</v>
      </c>
      <c r="G38" s="264"/>
    </row>
    <row r="39" spans="1:7" ht="16.149999999999999" customHeight="1" x14ac:dyDescent="0.25">
      <c r="A39" s="270"/>
      <c r="B39" s="258"/>
      <c r="C39" s="234" t="s">
        <v>480</v>
      </c>
      <c r="D39" s="242" t="s">
        <v>481</v>
      </c>
      <c r="E39" s="142" t="s">
        <v>482</v>
      </c>
      <c r="F39" s="133">
        <v>3</v>
      </c>
      <c r="G39" s="237"/>
    </row>
    <row r="40" spans="1:7" ht="16.149999999999999" customHeight="1" x14ac:dyDescent="0.25">
      <c r="A40" s="270"/>
      <c r="B40" s="258"/>
      <c r="C40" s="235"/>
      <c r="D40" s="243"/>
      <c r="E40" s="143" t="s">
        <v>483</v>
      </c>
      <c r="F40" s="135">
        <v>2</v>
      </c>
      <c r="G40" s="238"/>
    </row>
    <row r="41" spans="1:7" ht="15.75" customHeight="1" thickBot="1" x14ac:dyDescent="0.3">
      <c r="A41" s="270"/>
      <c r="B41" s="259"/>
      <c r="C41" s="236"/>
      <c r="D41" s="244"/>
      <c r="E41" s="144" t="s">
        <v>484</v>
      </c>
      <c r="F41" s="137">
        <v>1</v>
      </c>
      <c r="G41" s="239"/>
    </row>
    <row r="42" spans="1:7" ht="16.899999999999999" customHeight="1" x14ac:dyDescent="0.25">
      <c r="A42" s="270"/>
      <c r="B42" s="257" t="s">
        <v>368</v>
      </c>
      <c r="C42" s="254" t="s">
        <v>389</v>
      </c>
      <c r="D42" s="275" t="s">
        <v>485</v>
      </c>
      <c r="E42" s="145" t="s">
        <v>486</v>
      </c>
      <c r="F42" s="146">
        <v>3</v>
      </c>
      <c r="G42" s="240"/>
    </row>
    <row r="43" spans="1:7" ht="16.899999999999999" customHeight="1" x14ac:dyDescent="0.25">
      <c r="A43" s="270"/>
      <c r="B43" s="258"/>
      <c r="C43" s="235"/>
      <c r="D43" s="276"/>
      <c r="E43" s="147" t="s">
        <v>487</v>
      </c>
      <c r="F43" s="135">
        <v>2</v>
      </c>
      <c r="G43" s="238"/>
    </row>
    <row r="44" spans="1:7" ht="16.899999999999999" customHeight="1" x14ac:dyDescent="0.25">
      <c r="A44" s="270"/>
      <c r="B44" s="258"/>
      <c r="C44" s="252"/>
      <c r="D44" s="277"/>
      <c r="E44" s="147" t="s">
        <v>488</v>
      </c>
      <c r="F44" s="148">
        <v>1</v>
      </c>
      <c r="G44" s="241"/>
    </row>
    <row r="45" spans="1:7" ht="16.899999999999999" customHeight="1" x14ac:dyDescent="0.25">
      <c r="A45" s="270"/>
      <c r="B45" s="258"/>
      <c r="C45" s="268" t="s">
        <v>390</v>
      </c>
      <c r="D45" s="278" t="s">
        <v>489</v>
      </c>
      <c r="E45" s="120" t="s">
        <v>490</v>
      </c>
      <c r="F45" s="149">
        <v>3</v>
      </c>
      <c r="G45" s="119"/>
    </row>
    <row r="46" spans="1:7" ht="16.899999999999999" customHeight="1" x14ac:dyDescent="0.25">
      <c r="A46" s="270"/>
      <c r="B46" s="258"/>
      <c r="C46" s="246"/>
      <c r="D46" s="276"/>
      <c r="E46" s="147" t="s">
        <v>491</v>
      </c>
      <c r="F46" s="135">
        <v>3</v>
      </c>
      <c r="G46" s="238"/>
    </row>
    <row r="47" spans="1:7" ht="16.899999999999999" customHeight="1" x14ac:dyDescent="0.25">
      <c r="A47" s="270"/>
      <c r="B47" s="258"/>
      <c r="C47" s="246"/>
      <c r="D47" s="276"/>
      <c r="E47" s="147" t="s">
        <v>492</v>
      </c>
      <c r="F47" s="135">
        <v>2</v>
      </c>
      <c r="G47" s="238"/>
    </row>
    <row r="48" spans="1:7" ht="16.899999999999999" customHeight="1" thickBot="1" x14ac:dyDescent="0.3">
      <c r="A48" s="270"/>
      <c r="B48" s="259"/>
      <c r="C48" s="247"/>
      <c r="D48" s="279"/>
      <c r="E48" s="150" t="s">
        <v>493</v>
      </c>
      <c r="F48" s="137">
        <v>1</v>
      </c>
      <c r="G48" s="239"/>
    </row>
    <row r="49" spans="1:10" ht="16.149999999999999" customHeight="1" x14ac:dyDescent="0.25">
      <c r="A49" s="270"/>
      <c r="B49" s="265" t="s">
        <v>494</v>
      </c>
      <c r="C49" s="254" t="s">
        <v>495</v>
      </c>
      <c r="D49" s="248" t="s">
        <v>496</v>
      </c>
      <c r="E49" s="114" t="s">
        <v>497</v>
      </c>
      <c r="F49" s="115">
        <v>3</v>
      </c>
      <c r="G49" s="151"/>
    </row>
    <row r="50" spans="1:10" ht="16.149999999999999" customHeight="1" x14ac:dyDescent="0.25">
      <c r="A50" s="270"/>
      <c r="B50" s="266"/>
      <c r="C50" s="235"/>
      <c r="D50" s="243"/>
      <c r="E50" s="118" t="s">
        <v>498</v>
      </c>
      <c r="F50" s="107">
        <v>2</v>
      </c>
      <c r="G50" s="152"/>
    </row>
    <row r="51" spans="1:10" ht="14.25" customHeight="1" thickBot="1" x14ac:dyDescent="0.3">
      <c r="A51" s="270"/>
      <c r="B51" s="267"/>
      <c r="C51" s="236"/>
      <c r="D51" s="244"/>
      <c r="E51" s="129" t="s">
        <v>499</v>
      </c>
      <c r="F51" s="130">
        <v>1</v>
      </c>
      <c r="G51" s="153"/>
    </row>
    <row r="52" spans="1:10" ht="16.149999999999999" customHeight="1" thickTop="1" x14ac:dyDescent="0.25">
      <c r="A52" s="154"/>
      <c r="B52" s="155"/>
      <c r="C52" s="156"/>
      <c r="D52" s="74"/>
    </row>
    <row r="53" spans="1:10" ht="16.149999999999999" customHeight="1" thickBot="1" x14ac:dyDescent="0.3">
      <c r="A53" s="157" t="s">
        <v>500</v>
      </c>
      <c r="B53" s="155"/>
      <c r="C53" s="156"/>
      <c r="D53" s="74"/>
      <c r="J53" s="158"/>
    </row>
    <row r="54" spans="1:10" ht="16.899999999999999" customHeight="1" x14ac:dyDescent="0.25">
      <c r="A54" s="272" t="s">
        <v>403</v>
      </c>
      <c r="B54" s="257" t="s">
        <v>370</v>
      </c>
      <c r="C54" s="254" t="s">
        <v>394</v>
      </c>
      <c r="D54" s="263" t="s">
        <v>501</v>
      </c>
      <c r="E54" s="114" t="s">
        <v>502</v>
      </c>
      <c r="F54" s="115">
        <v>5</v>
      </c>
      <c r="G54" s="240"/>
      <c r="J54" s="271"/>
    </row>
    <row r="55" spans="1:10" ht="16.899999999999999" customHeight="1" x14ac:dyDescent="0.25">
      <c r="A55" s="273"/>
      <c r="B55" s="258"/>
      <c r="C55" s="235"/>
      <c r="D55" s="250"/>
      <c r="E55" s="118" t="s">
        <v>503</v>
      </c>
      <c r="F55" s="107">
        <v>4</v>
      </c>
      <c r="G55" s="238"/>
      <c r="J55" s="271"/>
    </row>
    <row r="56" spans="1:10" x14ac:dyDescent="0.25">
      <c r="A56" s="273"/>
      <c r="B56" s="258"/>
      <c r="C56" s="235"/>
      <c r="D56" s="250"/>
      <c r="E56" s="147" t="s">
        <v>504</v>
      </c>
      <c r="F56" s="107">
        <v>3</v>
      </c>
      <c r="G56" s="238"/>
      <c r="J56" s="271"/>
    </row>
    <row r="57" spans="1:10" ht="16.899999999999999" customHeight="1" x14ac:dyDescent="0.25">
      <c r="A57" s="273"/>
      <c r="B57" s="258"/>
      <c r="C57" s="235"/>
      <c r="D57" s="250"/>
      <c r="E57" s="118" t="s">
        <v>505</v>
      </c>
      <c r="F57" s="107">
        <v>2</v>
      </c>
      <c r="G57" s="238"/>
      <c r="J57" s="271"/>
    </row>
    <row r="58" spans="1:10" ht="16.899999999999999" customHeight="1" x14ac:dyDescent="0.25">
      <c r="A58" s="273"/>
      <c r="B58" s="258"/>
      <c r="C58" s="235"/>
      <c r="D58" s="250"/>
      <c r="E58" s="118" t="s">
        <v>506</v>
      </c>
      <c r="F58" s="107">
        <v>1</v>
      </c>
      <c r="G58" s="238"/>
      <c r="J58" s="271"/>
    </row>
    <row r="59" spans="1:10" ht="16.899999999999999" customHeight="1" x14ac:dyDescent="0.25">
      <c r="A59" s="273"/>
      <c r="B59" s="258"/>
      <c r="C59" s="235"/>
      <c r="D59" s="250"/>
      <c r="E59" s="118" t="s">
        <v>507</v>
      </c>
      <c r="F59" s="107" t="s">
        <v>399</v>
      </c>
      <c r="G59" s="241"/>
      <c r="J59" s="271"/>
    </row>
    <row r="60" spans="1:10" ht="16.899999999999999" customHeight="1" x14ac:dyDescent="0.25">
      <c r="A60" s="273"/>
      <c r="B60" s="258"/>
      <c r="C60" s="234" t="s">
        <v>395</v>
      </c>
      <c r="D60" s="231" t="s">
        <v>508</v>
      </c>
      <c r="E60" s="120" t="s">
        <v>509</v>
      </c>
      <c r="F60" s="121">
        <v>5</v>
      </c>
      <c r="G60" s="237"/>
      <c r="J60" s="281"/>
    </row>
    <row r="61" spans="1:10" ht="16.899999999999999" customHeight="1" x14ac:dyDescent="0.25">
      <c r="A61" s="273"/>
      <c r="B61" s="258"/>
      <c r="C61" s="235"/>
      <c r="D61" s="232"/>
      <c r="E61" s="118" t="s">
        <v>510</v>
      </c>
      <c r="F61" s="107">
        <v>4</v>
      </c>
      <c r="G61" s="238"/>
      <c r="J61" s="281"/>
    </row>
    <row r="62" spans="1:10" ht="16.899999999999999" customHeight="1" x14ac:dyDescent="0.25">
      <c r="A62" s="273"/>
      <c r="B62" s="258"/>
      <c r="C62" s="235"/>
      <c r="D62" s="232"/>
      <c r="E62" s="118" t="s">
        <v>511</v>
      </c>
      <c r="F62" s="107">
        <v>3</v>
      </c>
      <c r="G62" s="238"/>
      <c r="J62" s="281"/>
    </row>
    <row r="63" spans="1:10" ht="16.899999999999999" customHeight="1" x14ac:dyDescent="0.25">
      <c r="A63" s="273"/>
      <c r="B63" s="258"/>
      <c r="C63" s="235"/>
      <c r="D63" s="232"/>
      <c r="E63" s="118" t="s">
        <v>512</v>
      </c>
      <c r="F63" s="107">
        <v>2</v>
      </c>
      <c r="G63" s="238"/>
      <c r="J63" s="281"/>
    </row>
    <row r="64" spans="1:10" ht="16.899999999999999" customHeight="1" x14ac:dyDescent="0.25">
      <c r="A64" s="273"/>
      <c r="B64" s="258"/>
      <c r="C64" s="235"/>
      <c r="D64" s="232"/>
      <c r="E64" s="118" t="s">
        <v>513</v>
      </c>
      <c r="F64" s="107">
        <v>1</v>
      </c>
      <c r="G64" s="238"/>
      <c r="J64" s="281"/>
    </row>
    <row r="65" spans="1:10" ht="16.899999999999999" customHeight="1" thickBot="1" x14ac:dyDescent="0.3">
      <c r="A65" s="274"/>
      <c r="B65" s="259"/>
      <c r="C65" s="236"/>
      <c r="D65" s="233"/>
      <c r="E65" s="129" t="s">
        <v>507</v>
      </c>
      <c r="F65" s="130" t="s">
        <v>399</v>
      </c>
      <c r="G65" s="239"/>
      <c r="J65" s="281"/>
    </row>
    <row r="66" spans="1:10" ht="17.45" customHeight="1" x14ac:dyDescent="0.25">
      <c r="C66" s="160"/>
      <c r="D66" s="161"/>
    </row>
    <row r="67" spans="1:10" ht="15.75" x14ac:dyDescent="0.25">
      <c r="A67" s="104" t="s">
        <v>514</v>
      </c>
    </row>
    <row r="68" spans="1:10" ht="15.75" x14ac:dyDescent="0.25">
      <c r="B68" s="162" t="s">
        <v>515</v>
      </c>
      <c r="C68" s="162"/>
      <c r="D68" s="74"/>
    </row>
    <row r="69" spans="1:10" ht="15.75" x14ac:dyDescent="0.25">
      <c r="B69" s="163" t="s">
        <v>422</v>
      </c>
      <c r="C69" s="163" t="s">
        <v>516</v>
      </c>
      <c r="D69" s="107"/>
      <c r="F69" s="106"/>
    </row>
    <row r="70" spans="1:10" ht="18" customHeight="1" x14ac:dyDescent="0.25">
      <c r="B70" s="164" t="s">
        <v>517</v>
      </c>
      <c r="C70" s="165" t="s">
        <v>518</v>
      </c>
      <c r="D70" s="107"/>
      <c r="F70" s="106"/>
    </row>
    <row r="71" spans="1:10" ht="18" customHeight="1" x14ac:dyDescent="0.25">
      <c r="B71" s="166" t="s">
        <v>519</v>
      </c>
      <c r="C71" s="167" t="s">
        <v>520</v>
      </c>
      <c r="D71" s="107"/>
      <c r="F71" s="106"/>
    </row>
    <row r="72" spans="1:10" ht="18" customHeight="1" x14ac:dyDescent="0.25">
      <c r="B72" s="168" t="s">
        <v>521</v>
      </c>
      <c r="C72" s="169" t="s">
        <v>522</v>
      </c>
      <c r="D72" s="107"/>
      <c r="F72" s="106"/>
    </row>
    <row r="75" spans="1:10" ht="15.75" x14ac:dyDescent="0.25">
      <c r="B75" s="162" t="s">
        <v>523</v>
      </c>
      <c r="C75" s="162"/>
      <c r="D75" s="74"/>
    </row>
    <row r="76" spans="1:10" ht="15.75" x14ac:dyDescent="0.25">
      <c r="B76" s="163" t="s">
        <v>422</v>
      </c>
      <c r="C76" s="163" t="s">
        <v>516</v>
      </c>
      <c r="E76" s="107"/>
      <c r="F76" s="106"/>
    </row>
    <row r="77" spans="1:10" ht="15.75" x14ac:dyDescent="0.25">
      <c r="B77" s="168">
        <v>1</v>
      </c>
      <c r="C77" s="165" t="s">
        <v>518</v>
      </c>
      <c r="E77" s="107"/>
      <c r="F77" s="106"/>
    </row>
    <row r="78" spans="1:10" ht="15.75" x14ac:dyDescent="0.25">
      <c r="B78" s="170">
        <v>2</v>
      </c>
      <c r="C78" s="167" t="s">
        <v>520</v>
      </c>
      <c r="E78" s="107"/>
      <c r="F78" s="106"/>
    </row>
    <row r="79" spans="1:10" ht="15.75" x14ac:dyDescent="0.25">
      <c r="B79" s="168">
        <v>3</v>
      </c>
      <c r="C79" s="169" t="s">
        <v>522</v>
      </c>
      <c r="E79" s="107"/>
      <c r="F79" s="106"/>
    </row>
    <row r="82" spans="2:6" ht="15.75" x14ac:dyDescent="0.25">
      <c r="B82" s="162" t="s">
        <v>524</v>
      </c>
      <c r="C82" s="162"/>
      <c r="D82" s="74"/>
    </row>
    <row r="83" spans="2:6" ht="15.75" x14ac:dyDescent="0.25">
      <c r="B83" s="163" t="s">
        <v>422</v>
      </c>
      <c r="C83" s="163" t="s">
        <v>516</v>
      </c>
      <c r="E83" s="107"/>
      <c r="F83" s="106"/>
    </row>
    <row r="84" spans="2:6" ht="15.75" x14ac:dyDescent="0.25">
      <c r="B84" s="164" t="s">
        <v>525</v>
      </c>
      <c r="C84" s="165" t="s">
        <v>518</v>
      </c>
      <c r="E84" s="107"/>
      <c r="F84" s="106"/>
    </row>
    <row r="85" spans="2:6" ht="15.75" x14ac:dyDescent="0.25">
      <c r="B85" s="166" t="s">
        <v>517</v>
      </c>
      <c r="C85" s="167" t="s">
        <v>520</v>
      </c>
      <c r="E85" s="107"/>
      <c r="F85" s="106"/>
    </row>
    <row r="86" spans="2:6" ht="15.75" x14ac:dyDescent="0.25">
      <c r="B86" s="164" t="s">
        <v>526</v>
      </c>
      <c r="C86" s="169" t="s">
        <v>522</v>
      </c>
      <c r="E86" s="107"/>
      <c r="F86" s="106"/>
    </row>
    <row r="89" spans="2:6" ht="15.75" x14ac:dyDescent="0.25">
      <c r="B89" s="162" t="s">
        <v>527</v>
      </c>
      <c r="C89" s="162"/>
      <c r="D89" s="74"/>
    </row>
    <row r="90" spans="2:6" ht="15.75" x14ac:dyDescent="0.25">
      <c r="B90" s="163" t="s">
        <v>422</v>
      </c>
      <c r="C90" s="163" t="s">
        <v>516</v>
      </c>
      <c r="E90" s="107"/>
      <c r="F90" s="106"/>
    </row>
    <row r="91" spans="2:6" ht="15.75" x14ac:dyDescent="0.25">
      <c r="B91" s="164" t="s">
        <v>528</v>
      </c>
      <c r="C91" s="165" t="s">
        <v>518</v>
      </c>
      <c r="E91" s="107"/>
      <c r="F91" s="106"/>
    </row>
    <row r="92" spans="2:6" ht="15.75" x14ac:dyDescent="0.25">
      <c r="B92" s="170">
        <v>4</v>
      </c>
      <c r="C92" s="167" t="s">
        <v>520</v>
      </c>
      <c r="E92" s="107"/>
      <c r="F92" s="106"/>
    </row>
    <row r="93" spans="2:6" ht="15.75" x14ac:dyDescent="0.25">
      <c r="B93" s="164" t="s">
        <v>529</v>
      </c>
      <c r="C93" s="169" t="s">
        <v>522</v>
      </c>
      <c r="E93" s="107"/>
      <c r="F93" s="106"/>
    </row>
    <row r="95" spans="2:6" ht="15.75" x14ac:dyDescent="0.25">
      <c r="B95" s="162" t="s">
        <v>530</v>
      </c>
      <c r="C95" s="162"/>
      <c r="D95" s="74"/>
    </row>
    <row r="96" spans="2:6" ht="15.75" x14ac:dyDescent="0.25">
      <c r="B96" s="163" t="s">
        <v>422</v>
      </c>
      <c r="C96" s="163" t="s">
        <v>516</v>
      </c>
      <c r="E96" s="107"/>
      <c r="F96" s="106"/>
    </row>
    <row r="97" spans="1:6" ht="15.75" x14ac:dyDescent="0.25">
      <c r="B97" s="168">
        <v>1</v>
      </c>
      <c r="C97" s="165" t="s">
        <v>518</v>
      </c>
      <c r="E97" s="107"/>
      <c r="F97" s="106"/>
    </row>
    <row r="98" spans="1:6" ht="15.75" x14ac:dyDescent="0.25">
      <c r="B98" s="170">
        <v>2</v>
      </c>
      <c r="C98" s="167" t="s">
        <v>520</v>
      </c>
      <c r="E98" s="107"/>
      <c r="F98" s="106"/>
    </row>
    <row r="99" spans="1:6" ht="15.75" x14ac:dyDescent="0.25">
      <c r="B99" s="168">
        <v>3</v>
      </c>
      <c r="C99" s="169" t="s">
        <v>522</v>
      </c>
      <c r="E99" s="107"/>
      <c r="F99" s="106"/>
    </row>
    <row r="102" spans="1:6" ht="15.75" x14ac:dyDescent="0.25">
      <c r="B102" s="162" t="s">
        <v>531</v>
      </c>
      <c r="C102" s="162"/>
      <c r="D102" s="74"/>
    </row>
    <row r="103" spans="1:6" ht="15.75" x14ac:dyDescent="0.25">
      <c r="B103" s="163" t="s">
        <v>422</v>
      </c>
      <c r="C103" s="163" t="s">
        <v>516</v>
      </c>
      <c r="E103" s="107"/>
      <c r="F103" s="106"/>
    </row>
    <row r="104" spans="1:6" ht="15.75" x14ac:dyDescent="0.25">
      <c r="B104" s="164" t="s">
        <v>532</v>
      </c>
      <c r="C104" s="165" t="s">
        <v>518</v>
      </c>
      <c r="E104" s="107"/>
      <c r="F104" s="106"/>
    </row>
    <row r="105" spans="1:6" ht="15.75" x14ac:dyDescent="0.25">
      <c r="B105" s="166" t="s">
        <v>533</v>
      </c>
      <c r="C105" s="167" t="s">
        <v>520</v>
      </c>
      <c r="E105" s="107"/>
      <c r="F105" s="106"/>
    </row>
    <row r="106" spans="1:6" ht="15.75" x14ac:dyDescent="0.25">
      <c r="B106" s="164" t="s">
        <v>534</v>
      </c>
      <c r="C106" s="169" t="s">
        <v>522</v>
      </c>
      <c r="E106" s="107"/>
      <c r="F106" s="106"/>
    </row>
    <row r="108" spans="1:6" ht="15.75" x14ac:dyDescent="0.25">
      <c r="A108" s="104" t="s">
        <v>535</v>
      </c>
      <c r="B108" s="106"/>
    </row>
    <row r="109" spans="1:6" ht="15.75" x14ac:dyDescent="0.25">
      <c r="B109" s="162" t="s">
        <v>536</v>
      </c>
      <c r="C109" s="162"/>
    </row>
    <row r="110" spans="1:6" ht="15.75" x14ac:dyDescent="0.25">
      <c r="B110" s="163" t="s">
        <v>422</v>
      </c>
      <c r="C110" s="163" t="s">
        <v>516</v>
      </c>
    </row>
    <row r="111" spans="1:6" ht="15.75" x14ac:dyDescent="0.25">
      <c r="B111" s="168" t="s">
        <v>537</v>
      </c>
      <c r="C111" s="165" t="s">
        <v>518</v>
      </c>
    </row>
    <row r="112" spans="1:6" ht="15.75" x14ac:dyDescent="0.25">
      <c r="B112" s="170" t="s">
        <v>538</v>
      </c>
      <c r="C112" s="167" t="s">
        <v>520</v>
      </c>
    </row>
    <row r="113" spans="2:3" ht="15.75" x14ac:dyDescent="0.25">
      <c r="B113" s="168" t="s">
        <v>539</v>
      </c>
      <c r="C113" s="169" t="s">
        <v>522</v>
      </c>
    </row>
    <row r="115" spans="2:3" ht="15.75" x14ac:dyDescent="0.25">
      <c r="B115" s="162" t="s">
        <v>540</v>
      </c>
      <c r="C115" s="162"/>
    </row>
    <row r="116" spans="2:3" ht="15.75" x14ac:dyDescent="0.25">
      <c r="B116" s="163" t="s">
        <v>422</v>
      </c>
      <c r="C116" s="163" t="s">
        <v>516</v>
      </c>
    </row>
    <row r="117" spans="2:3" ht="15.75" x14ac:dyDescent="0.25">
      <c r="B117" s="168" t="s">
        <v>541</v>
      </c>
      <c r="C117" s="165" t="s">
        <v>518</v>
      </c>
    </row>
    <row r="118" spans="2:3" ht="15.75" x14ac:dyDescent="0.25">
      <c r="B118" s="170" t="s">
        <v>542</v>
      </c>
      <c r="C118" s="167" t="s">
        <v>520</v>
      </c>
    </row>
    <row r="119" spans="2:3" ht="15.75" x14ac:dyDescent="0.25">
      <c r="B119" s="168" t="s">
        <v>543</v>
      </c>
      <c r="C119" s="169" t="s">
        <v>522</v>
      </c>
    </row>
    <row r="121" spans="2:3" ht="15.75" x14ac:dyDescent="0.25">
      <c r="B121" s="162" t="s">
        <v>544</v>
      </c>
      <c r="C121" s="162"/>
    </row>
    <row r="122" spans="2:3" ht="15.75" x14ac:dyDescent="0.25">
      <c r="B122" s="163" t="s">
        <v>422</v>
      </c>
      <c r="C122" s="163" t="s">
        <v>516</v>
      </c>
    </row>
    <row r="123" spans="2:3" ht="15.75" x14ac:dyDescent="0.25">
      <c r="B123" s="164" t="s">
        <v>545</v>
      </c>
      <c r="C123" s="165" t="s">
        <v>518</v>
      </c>
    </row>
    <row r="124" spans="2:3" ht="15.75" x14ac:dyDescent="0.25">
      <c r="B124" s="166" t="s">
        <v>546</v>
      </c>
      <c r="C124" s="167" t="s">
        <v>520</v>
      </c>
    </row>
    <row r="125" spans="2:3" ht="15.75" x14ac:dyDescent="0.25">
      <c r="B125" s="164" t="s">
        <v>547</v>
      </c>
      <c r="C125" s="169" t="s">
        <v>522</v>
      </c>
    </row>
  </sheetData>
  <sheetProtection sheet="1" objects="1" scenarios="1" selectLockedCells="1" selectUnlockedCells="1"/>
  <mergeCells count="55">
    <mergeCell ref="A2:A51"/>
    <mergeCell ref="J54:J59"/>
    <mergeCell ref="B54:B65"/>
    <mergeCell ref="A54:A65"/>
    <mergeCell ref="B42:B48"/>
    <mergeCell ref="C42:C44"/>
    <mergeCell ref="G42:G44"/>
    <mergeCell ref="C45:C48"/>
    <mergeCell ref="G46:G48"/>
    <mergeCell ref="D42:D44"/>
    <mergeCell ref="D45:D48"/>
    <mergeCell ref="D30:D32"/>
    <mergeCell ref="G30:G32"/>
    <mergeCell ref="D49:D51"/>
    <mergeCell ref="J60:J65"/>
    <mergeCell ref="B49:B51"/>
    <mergeCell ref="C54:C59"/>
    <mergeCell ref="D54:D59"/>
    <mergeCell ref="B3:B20"/>
    <mergeCell ref="C3:C5"/>
    <mergeCell ref="D3:D5"/>
    <mergeCell ref="D6:D8"/>
    <mergeCell ref="C6:C8"/>
    <mergeCell ref="D12:D14"/>
    <mergeCell ref="C12:C14"/>
    <mergeCell ref="D9:D11"/>
    <mergeCell ref="C9:C11"/>
    <mergeCell ref="D15:D17"/>
    <mergeCell ref="C15:C17"/>
    <mergeCell ref="C18:C20"/>
    <mergeCell ref="C39:C41"/>
    <mergeCell ref="B21:B23"/>
    <mergeCell ref="C36:C38"/>
    <mergeCell ref="B24:B35"/>
    <mergeCell ref="G21:G23"/>
    <mergeCell ref="C24:C26"/>
    <mergeCell ref="D24:D26"/>
    <mergeCell ref="B36:B41"/>
    <mergeCell ref="G36:G38"/>
    <mergeCell ref="D60:D65"/>
    <mergeCell ref="C60:C65"/>
    <mergeCell ref="G60:G65"/>
    <mergeCell ref="G54:G59"/>
    <mergeCell ref="D18:D20"/>
    <mergeCell ref="C21:C23"/>
    <mergeCell ref="D21:D23"/>
    <mergeCell ref="D33:D35"/>
    <mergeCell ref="C33:C35"/>
    <mergeCell ref="C27:C29"/>
    <mergeCell ref="D27:D29"/>
    <mergeCell ref="C30:C32"/>
    <mergeCell ref="C49:C51"/>
    <mergeCell ref="D36:D38"/>
    <mergeCell ref="D39:D41"/>
    <mergeCell ref="G39:G41"/>
  </mergeCells>
  <phoneticPr fontId="7" type="noConversion"/>
  <pageMargins left="0.7" right="0.7" top="0.75" bottom="0.75" header="0.3" footer="0.3"/>
  <pageSetup paperSize="9" orientation="portrait" r:id="rId1"/>
  <ignoredErrors>
    <ignoredError sqref="B71:C71" twoDigitTextYear="1"/>
  </ignoredErrors>
  <legacyDrawing r:id="rId2"/>
  <tableParts count="9">
    <tablePart r:id="rId3"/>
    <tablePart r:id="rId4"/>
    <tablePart r:id="rId5"/>
    <tablePart r:id="rId6"/>
    <tablePart r:id="rId7"/>
    <tablePart r:id="rId8"/>
    <tablePart r:id="rId9"/>
    <tablePart r:id="rId10"/>
    <tablePart r:id="rId11"/>
  </tablePart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0BFCAD-B701-464D-8CFF-11ADBD0A5B8D}">
  <dimension ref="A1:E37"/>
  <sheetViews>
    <sheetView showGridLines="0" zoomScaleNormal="100" workbookViewId="0">
      <selection sqref="A1:XFD1048576"/>
    </sheetView>
  </sheetViews>
  <sheetFormatPr defaultColWidth="9.140625" defaultRowHeight="15" x14ac:dyDescent="0.2"/>
  <cols>
    <col min="1" max="1" width="2.85546875" style="103" customWidth="1"/>
    <col min="2" max="2" width="58.140625" style="91" bestFit="1" customWidth="1"/>
    <col min="3" max="3" width="108.28515625" style="158" bestFit="1" customWidth="1"/>
    <col min="4" max="4" width="57" style="158" bestFit="1" customWidth="1"/>
    <col min="5" max="5" width="11.42578125" style="158" bestFit="1" customWidth="1"/>
    <col min="6" max="16384" width="9.140625" style="103"/>
  </cols>
  <sheetData>
    <row r="1" spans="1:5" x14ac:dyDescent="0.2">
      <c r="A1" s="282" t="s">
        <v>610</v>
      </c>
    </row>
    <row r="2" spans="1:5" ht="15.75" x14ac:dyDescent="0.2">
      <c r="B2" s="76" t="s">
        <v>371</v>
      </c>
      <c r="C2" s="209" t="s">
        <v>548</v>
      </c>
      <c r="D2" s="209" t="s">
        <v>549</v>
      </c>
      <c r="E2" s="210" t="s">
        <v>15</v>
      </c>
    </row>
    <row r="3" spans="1:5" x14ac:dyDescent="0.2">
      <c r="B3" s="159" t="s">
        <v>34</v>
      </c>
      <c r="C3" s="211" t="s">
        <v>550</v>
      </c>
      <c r="D3" s="211" t="s">
        <v>551</v>
      </c>
      <c r="E3" s="118" t="s">
        <v>37</v>
      </c>
    </row>
    <row r="4" spans="1:5" ht="45" x14ac:dyDescent="0.2">
      <c r="B4" s="117" t="s">
        <v>552</v>
      </c>
      <c r="C4" s="147" t="s">
        <v>553</v>
      </c>
      <c r="D4" s="147" t="s">
        <v>554</v>
      </c>
      <c r="E4" s="118" t="s">
        <v>56</v>
      </c>
    </row>
    <row r="5" spans="1:5" ht="30" x14ac:dyDescent="0.2">
      <c r="B5" s="159" t="s">
        <v>555</v>
      </c>
      <c r="C5" s="147" t="s">
        <v>556</v>
      </c>
      <c r="D5" s="147" t="s">
        <v>557</v>
      </c>
      <c r="E5" s="118" t="s">
        <v>72</v>
      </c>
    </row>
    <row r="6" spans="1:5" ht="45" x14ac:dyDescent="0.2">
      <c r="B6" s="159" t="s">
        <v>90</v>
      </c>
      <c r="C6" s="147" t="s">
        <v>558</v>
      </c>
      <c r="D6" s="147" t="s">
        <v>559</v>
      </c>
      <c r="E6" s="118" t="s">
        <v>72</v>
      </c>
    </row>
    <row r="7" spans="1:5" ht="30" x14ac:dyDescent="0.2">
      <c r="B7" s="159" t="s">
        <v>560</v>
      </c>
      <c r="C7" s="147" t="s">
        <v>561</v>
      </c>
      <c r="D7" s="147" t="s">
        <v>562</v>
      </c>
      <c r="E7" s="118" t="s">
        <v>72</v>
      </c>
    </row>
    <row r="8" spans="1:5" ht="30" x14ac:dyDescent="0.2">
      <c r="B8" s="159" t="s">
        <v>563</v>
      </c>
      <c r="C8" s="147" t="s">
        <v>564</v>
      </c>
      <c r="D8" s="147" t="s">
        <v>565</v>
      </c>
      <c r="E8" s="118" t="s">
        <v>56</v>
      </c>
    </row>
    <row r="9" spans="1:5" ht="30" x14ac:dyDescent="0.2">
      <c r="B9" s="159" t="s">
        <v>566</v>
      </c>
      <c r="C9" s="147" t="s">
        <v>567</v>
      </c>
      <c r="D9" s="147" t="s">
        <v>568</v>
      </c>
      <c r="E9" s="118" t="s">
        <v>124</v>
      </c>
    </row>
    <row r="10" spans="1:5" ht="30" x14ac:dyDescent="0.2">
      <c r="B10" s="159" t="s">
        <v>397</v>
      </c>
      <c r="C10" s="147" t="s">
        <v>569</v>
      </c>
      <c r="D10" s="147" t="s">
        <v>570</v>
      </c>
      <c r="E10" s="118" t="s">
        <v>72</v>
      </c>
    </row>
    <row r="11" spans="1:5" ht="30" x14ac:dyDescent="0.2">
      <c r="B11" s="159" t="s">
        <v>402</v>
      </c>
      <c r="C11" s="147" t="s">
        <v>571</v>
      </c>
      <c r="D11" s="147" t="s">
        <v>572</v>
      </c>
      <c r="E11" s="118" t="s">
        <v>124</v>
      </c>
    </row>
    <row r="12" spans="1:5" ht="30" x14ac:dyDescent="0.2">
      <c r="B12" s="159" t="s">
        <v>148</v>
      </c>
      <c r="C12" s="147" t="s">
        <v>573</v>
      </c>
      <c r="D12" s="147" t="s">
        <v>574</v>
      </c>
      <c r="E12" s="118" t="s">
        <v>124</v>
      </c>
    </row>
    <row r="13" spans="1:5" ht="30" x14ac:dyDescent="0.2">
      <c r="B13" s="159" t="s">
        <v>155</v>
      </c>
      <c r="C13" s="147" t="s">
        <v>575</v>
      </c>
      <c r="D13" s="147" t="s">
        <v>576</v>
      </c>
      <c r="E13" s="118" t="s">
        <v>124</v>
      </c>
    </row>
    <row r="14" spans="1:5" x14ac:dyDescent="0.2">
      <c r="B14" s="159" t="s">
        <v>577</v>
      </c>
      <c r="C14" s="147" t="s">
        <v>578</v>
      </c>
      <c r="D14" s="147" t="s">
        <v>579</v>
      </c>
      <c r="E14" s="118" t="s">
        <v>124</v>
      </c>
    </row>
    <row r="15" spans="1:5" ht="45" x14ac:dyDescent="0.2">
      <c r="B15" s="159" t="s">
        <v>580</v>
      </c>
      <c r="C15" s="147" t="s">
        <v>581</v>
      </c>
      <c r="D15" s="147" t="s">
        <v>582</v>
      </c>
      <c r="E15" s="118" t="s">
        <v>72</v>
      </c>
    </row>
    <row r="16" spans="1:5" x14ac:dyDescent="0.2">
      <c r="B16" s="159" t="s">
        <v>175</v>
      </c>
      <c r="C16" s="211" t="s">
        <v>550</v>
      </c>
      <c r="D16" s="211" t="s">
        <v>551</v>
      </c>
      <c r="E16" s="118" t="s">
        <v>37</v>
      </c>
    </row>
    <row r="17" spans="2:5" x14ac:dyDescent="0.2">
      <c r="B17" s="159" t="s">
        <v>182</v>
      </c>
      <c r="C17" s="211" t="s">
        <v>550</v>
      </c>
      <c r="D17" s="211" t="s">
        <v>551</v>
      </c>
      <c r="E17" s="118" t="s">
        <v>37</v>
      </c>
    </row>
    <row r="18" spans="2:5" x14ac:dyDescent="0.2">
      <c r="B18" s="159" t="s">
        <v>190</v>
      </c>
      <c r="C18" s="211" t="s">
        <v>550</v>
      </c>
      <c r="D18" s="211" t="s">
        <v>551</v>
      </c>
      <c r="E18" s="118" t="s">
        <v>37</v>
      </c>
    </row>
    <row r="19" spans="2:5" x14ac:dyDescent="0.2">
      <c r="B19" s="159" t="s">
        <v>196</v>
      </c>
      <c r="C19" s="211" t="s">
        <v>550</v>
      </c>
      <c r="D19" s="211" t="s">
        <v>551</v>
      </c>
      <c r="E19" s="118" t="s">
        <v>37</v>
      </c>
    </row>
    <row r="20" spans="2:5" x14ac:dyDescent="0.2">
      <c r="B20" s="159" t="s">
        <v>202</v>
      </c>
      <c r="C20" s="211" t="s">
        <v>550</v>
      </c>
      <c r="D20" s="211" t="s">
        <v>551</v>
      </c>
      <c r="E20" s="118" t="s">
        <v>37</v>
      </c>
    </row>
    <row r="21" spans="2:5" x14ac:dyDescent="0.2">
      <c r="B21" s="159" t="s">
        <v>583</v>
      </c>
      <c r="C21" s="147" t="s">
        <v>584</v>
      </c>
      <c r="D21" s="147" t="s">
        <v>585</v>
      </c>
      <c r="E21" s="118" t="s">
        <v>56</v>
      </c>
    </row>
    <row r="22" spans="2:5" ht="30" x14ac:dyDescent="0.2">
      <c r="B22" s="159" t="s">
        <v>586</v>
      </c>
      <c r="C22" s="147" t="s">
        <v>587</v>
      </c>
      <c r="D22" s="147" t="s">
        <v>588</v>
      </c>
      <c r="E22" s="118" t="s">
        <v>56</v>
      </c>
    </row>
    <row r="23" spans="2:5" x14ac:dyDescent="0.2">
      <c r="B23" s="159" t="s">
        <v>589</v>
      </c>
      <c r="C23" s="147" t="s">
        <v>590</v>
      </c>
      <c r="D23" s="147" t="s">
        <v>591</v>
      </c>
      <c r="E23" s="118" t="s">
        <v>56</v>
      </c>
    </row>
    <row r="24" spans="2:5" ht="30" x14ac:dyDescent="0.2">
      <c r="B24" s="159" t="s">
        <v>592</v>
      </c>
      <c r="C24" s="147" t="s">
        <v>593</v>
      </c>
      <c r="D24" s="147" t="s">
        <v>594</v>
      </c>
      <c r="E24" s="118" t="s">
        <v>56</v>
      </c>
    </row>
    <row r="25" spans="2:5" ht="30" x14ac:dyDescent="0.2">
      <c r="B25" s="159" t="s">
        <v>239</v>
      </c>
      <c r="C25" s="147" t="s">
        <v>578</v>
      </c>
      <c r="D25" s="147" t="s">
        <v>595</v>
      </c>
      <c r="E25" s="118" t="s">
        <v>72</v>
      </c>
    </row>
    <row r="26" spans="2:5" ht="30" x14ac:dyDescent="0.2">
      <c r="B26" s="159" t="s">
        <v>596</v>
      </c>
      <c r="C26" s="117" t="s">
        <v>597</v>
      </c>
      <c r="D26" s="147" t="s">
        <v>598</v>
      </c>
      <c r="E26" s="118" t="s">
        <v>72</v>
      </c>
    </row>
    <row r="27" spans="2:5" ht="30" x14ac:dyDescent="0.2">
      <c r="B27" s="159" t="s">
        <v>254</v>
      </c>
      <c r="C27" s="117" t="s">
        <v>597</v>
      </c>
      <c r="D27" s="147" t="s">
        <v>598</v>
      </c>
      <c r="E27" s="118" t="s">
        <v>72</v>
      </c>
    </row>
    <row r="28" spans="2:5" ht="30" x14ac:dyDescent="0.2">
      <c r="B28" s="159" t="s">
        <v>599</v>
      </c>
      <c r="C28" s="117" t="s">
        <v>597</v>
      </c>
      <c r="D28" s="147" t="s">
        <v>598</v>
      </c>
      <c r="E28" s="118" t="s">
        <v>72</v>
      </c>
    </row>
    <row r="29" spans="2:5" ht="45" x14ac:dyDescent="0.2">
      <c r="B29" s="159" t="s">
        <v>284</v>
      </c>
      <c r="C29" s="117" t="s">
        <v>597</v>
      </c>
      <c r="D29" s="147" t="s">
        <v>598</v>
      </c>
      <c r="E29" s="118" t="s">
        <v>72</v>
      </c>
    </row>
    <row r="30" spans="2:5" ht="30" x14ac:dyDescent="0.2">
      <c r="B30" s="159" t="s">
        <v>293</v>
      </c>
      <c r="C30" s="117" t="s">
        <v>597</v>
      </c>
      <c r="D30" s="147" t="s">
        <v>598</v>
      </c>
      <c r="E30" s="118" t="s">
        <v>72</v>
      </c>
    </row>
    <row r="31" spans="2:5" x14ac:dyDescent="0.2">
      <c r="B31" s="159" t="s">
        <v>315</v>
      </c>
      <c r="C31" s="147" t="s">
        <v>600</v>
      </c>
      <c r="D31" s="147" t="s">
        <v>601</v>
      </c>
      <c r="E31" s="118" t="s">
        <v>72</v>
      </c>
    </row>
    <row r="32" spans="2:5" x14ac:dyDescent="0.2">
      <c r="B32" s="159" t="s">
        <v>330</v>
      </c>
      <c r="C32" s="211" t="s">
        <v>550</v>
      </c>
      <c r="D32" s="211" t="s">
        <v>551</v>
      </c>
      <c r="E32" s="118" t="s">
        <v>37</v>
      </c>
    </row>
    <row r="33" spans="2:5" ht="30" x14ac:dyDescent="0.2">
      <c r="B33" s="212" t="s">
        <v>602</v>
      </c>
      <c r="C33" s="213" t="s">
        <v>603</v>
      </c>
      <c r="D33" s="213" t="s">
        <v>604</v>
      </c>
      <c r="E33" s="123" t="s">
        <v>72</v>
      </c>
    </row>
    <row r="36" spans="2:5" s="66" customFormat="1" x14ac:dyDescent="0.2"/>
    <row r="37" spans="2:5" s="66" customFormat="1" x14ac:dyDescent="0.2"/>
  </sheetData>
  <sheetProtection sheet="1" objects="1" scenarios="1" selectLockedCells="1" selectUnlockedCells="1"/>
  <conditionalFormatting sqref="E1:E15 E21:E1048576">
    <cfRule type="containsText" dxfId="9" priority="7" operator="containsText" text="draft">
      <formula>NOT(ISERROR(SEARCH("draft",E1)))</formula>
    </cfRule>
    <cfRule type="containsText" dxfId="8" priority="8" operator="containsText" text="draft">
      <formula>NOT(ISERROR(SEARCH("draft",E1)))</formula>
    </cfRule>
    <cfRule type="containsText" dxfId="7" priority="9" operator="containsText" text="out of date">
      <formula>NOT(ISERROR(SEARCH("out of date",E1)))</formula>
    </cfRule>
    <cfRule type="containsText" dxfId="6" priority="10" operator="containsText" text="current">
      <formula>NOT(ISERROR(SEARCH("current",E1)))</formula>
    </cfRule>
  </conditionalFormatting>
  <conditionalFormatting sqref="E3:E15 E21:E33">
    <cfRule type="cellIs" dxfId="5" priority="6" operator="equal">
      <formula>"unknown"</formula>
    </cfRule>
  </conditionalFormatting>
  <conditionalFormatting sqref="E16:E20">
    <cfRule type="containsText" dxfId="4" priority="2" operator="containsText" text="draft">
      <formula>NOT(ISERROR(SEARCH("draft",E16)))</formula>
    </cfRule>
    <cfRule type="containsText" dxfId="3" priority="3" operator="containsText" text="draft">
      <formula>NOT(ISERROR(SEARCH("draft",E16)))</formula>
    </cfRule>
    <cfRule type="containsText" dxfId="2" priority="4" operator="containsText" text="out of date">
      <formula>NOT(ISERROR(SEARCH("out of date",E16)))</formula>
    </cfRule>
    <cfRule type="containsText" dxfId="1" priority="5" operator="containsText" text="current">
      <formula>NOT(ISERROR(SEARCH("current",E16)))</formula>
    </cfRule>
  </conditionalFormatting>
  <conditionalFormatting sqref="E16:E20">
    <cfRule type="cellIs" dxfId="0" priority="1" operator="equal">
      <formula>"unknown"</formula>
    </cfRule>
  </conditionalFormatting>
  <pageMargins left="0.7" right="0.7" top="0.75" bottom="0.75" header="0.3" footer="0.3"/>
  <pageSetup orientation="portrait" r:id="rId1"/>
  <legacyDrawing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cf401361b24e474cb011be6eb76c0e76 xmlns="662745e8-e224-48e8-a2e3-254862b8c2f5">
      <Terms xmlns="http://schemas.microsoft.com/office/infopath/2007/PartnerControls">
        <TermInfo xmlns="http://schemas.microsoft.com/office/infopath/2007/PartnerControls">
          <TermName xmlns="http://schemas.microsoft.com/office/infopath/2007/PartnerControls">Crown</TermName>
          <TermId xmlns="http://schemas.microsoft.com/office/infopath/2007/PartnerControls">69589897-2828-4761-976e-717fd8e631c9</TermId>
        </TermInfo>
      </Terms>
    </cf401361b24e474cb011be6eb76c0e76>
    <k85d23755b3a46b5a51451cf336b2e9b xmlns="662745e8-e224-48e8-a2e3-254862b8c2f5">
      <Terms xmlns="http://schemas.microsoft.com/office/infopath/2007/PartnerControls"/>
    </k85d23755b3a46b5a51451cf336b2e9b>
    <lcf76f155ced4ddcb4097134ff3c332f xmlns="d67af8f2-fbc4-41af-9f9a-4605eb1f1fa6">
      <Terms xmlns="http://schemas.microsoft.com/office/infopath/2007/PartnerControls"/>
    </lcf76f155ced4ddcb4097134ff3c332f>
    <Topic xmlns="662745e8-e224-48e8-a2e3-254862b8c2f5">Publication reports</Topic>
    <HOMigrated xmlns="662745e8-e224-48e8-a2e3-254862b8c2f5">false</HOMigrated>
    <ddeb1fd0a9ad4436a96525d34737dc44 xmlns="662745e8-e224-48e8-a2e3-254862b8c2f5">
      <Terms xmlns="http://schemas.microsoft.com/office/infopath/2007/PartnerControls">
        <TermInfo xmlns="http://schemas.microsoft.com/office/infopath/2007/PartnerControls">
          <TermName xmlns="http://schemas.microsoft.com/office/infopath/2007/PartnerControls">Internal Defra Group</TermName>
          <TermId xmlns="http://schemas.microsoft.com/office/infopath/2007/PartnerControls">0867f7b3-e76e-40ca-bb1f-5ba341a49230</TermId>
        </TermInfo>
      </Terms>
    </ddeb1fd0a9ad4436a96525d34737dc44>
    <lae2bfa7b6474897ab4a53f76ea236c7 xmlns="662745e8-e224-48e8-a2e3-254862b8c2f5">
      <Terms xmlns="http://schemas.microsoft.com/office/infopath/2007/PartnerControls">
        <TermInfo xmlns="http://schemas.microsoft.com/office/infopath/2007/PartnerControls">
          <TermName xmlns="http://schemas.microsoft.com/office/infopath/2007/PartnerControls">Official</TermName>
          <TermId xmlns="http://schemas.microsoft.com/office/infopath/2007/PartnerControls">14c80daa-741b-422c-9722-f71693c9ede4</TermId>
        </TermInfo>
      </Terms>
    </lae2bfa7b6474897ab4a53f76ea236c7>
    <TaxCatchAll xmlns="662745e8-e224-48e8-a2e3-254862b8c2f5">
      <Value>6</Value>
      <Value>10</Value>
      <Value>9</Value>
      <Value>8</Value>
      <Value>7</Value>
    </TaxCatchAll>
    <fe59e9859d6a491389c5b03567f5dda5 xmlns="662745e8-e224-48e8-a2e3-254862b8c2f5">
      <Terms xmlns="http://schemas.microsoft.com/office/infopath/2007/PartnerControls">
        <TermInfo xmlns="http://schemas.microsoft.com/office/infopath/2007/PartnerControls">
          <TermName xmlns="http://schemas.microsoft.com/office/infopath/2007/PartnerControls">NE</TermName>
          <TermId xmlns="http://schemas.microsoft.com/office/infopath/2007/PartnerControls">275df9ce-cd92-4318-adfe-db572e51c7ff</TermId>
        </TermInfo>
      </Terms>
    </fe59e9859d6a491389c5b03567f5dda5>
    <Team xmlns="662745e8-e224-48e8-a2e3-254862b8c2f5">Evidence Team</Team>
    <n7493b4506bf40e28c373b1e51a33445 xmlns="662745e8-e224-48e8-a2e3-254862b8c2f5">
      <Terms xmlns="http://schemas.microsoft.com/office/infopath/2007/PartnerControls">
        <TermInfo xmlns="http://schemas.microsoft.com/office/infopath/2007/PartnerControls">
          <TermName xmlns="http://schemas.microsoft.com/office/infopath/2007/PartnerControls">Team</TermName>
          <TermId xmlns="http://schemas.microsoft.com/office/infopath/2007/PartnerControls">ff0485df-0575-416f-802f-e999165821b7</TermId>
        </TermInfo>
      </Terms>
    </n7493b4506bf40e28c373b1e51a33445>
  </documentManagement>
</p:properties>
</file>

<file path=customXml/item3.xml><?xml version="1.0" encoding="utf-8"?>
<ct:contentTypeSchema xmlns:ct="http://schemas.microsoft.com/office/2006/metadata/contentType" xmlns:ma="http://schemas.microsoft.com/office/2006/metadata/properties/metaAttributes" ct:_="" ma:_="" ma:contentTypeName="Defra document" ma:contentTypeID="0x010100A5BF1C78D9F64B679A5EBDE1C6598EBC0100A438448AE9241943A7F1AB8475784030" ma:contentTypeVersion="29" ma:contentTypeDescription="Create a new document." ma:contentTypeScope="" ma:versionID="b620d8b7dc1f5d7585973f0159af846f">
  <xsd:schema xmlns:xsd="http://www.w3.org/2001/XMLSchema" xmlns:xs="http://www.w3.org/2001/XMLSchema" xmlns:p="http://schemas.microsoft.com/office/2006/metadata/properties" xmlns:ns2="662745e8-e224-48e8-a2e3-254862b8c2f5" xmlns:ns3="d67af8f2-fbc4-41af-9f9a-4605eb1f1fa6" targetNamespace="http://schemas.microsoft.com/office/2006/metadata/properties" ma:root="true" ma:fieldsID="c2a66f3281032b50fd7520507221004f" ns2:_="" ns3:_="">
    <xsd:import namespace="662745e8-e224-48e8-a2e3-254862b8c2f5"/>
    <xsd:import namespace="d67af8f2-fbc4-41af-9f9a-4605eb1f1fa6"/>
    <xsd:element name="properties">
      <xsd:complexType>
        <xsd:sequence>
          <xsd:element name="documentManagement">
            <xsd:complexType>
              <xsd:all>
                <xsd:element ref="ns2:lae2bfa7b6474897ab4a53f76ea236c7" minOccurs="0"/>
                <xsd:element ref="ns2:TaxCatchAll" minOccurs="0"/>
                <xsd:element ref="ns2:TaxCatchAllLabel" minOccurs="0"/>
                <xsd:element ref="ns2:cf401361b24e474cb011be6eb76c0e76" minOccurs="0"/>
                <xsd:element ref="ns2:n7493b4506bf40e28c373b1e51a33445" minOccurs="0"/>
                <xsd:element ref="ns2:HOMigrated" minOccurs="0"/>
                <xsd:element ref="ns2:k85d23755b3a46b5a51451cf336b2e9b" minOccurs="0"/>
                <xsd:element ref="ns2:Team" minOccurs="0"/>
                <xsd:element ref="ns2:Topic" minOccurs="0"/>
                <xsd:element ref="ns2:ddeb1fd0a9ad4436a96525d34737dc44" minOccurs="0"/>
                <xsd:element ref="ns2:fe59e9859d6a491389c5b03567f5dda5" minOccurs="0"/>
                <xsd:element ref="ns3:MediaServiceMetadata" minOccurs="0"/>
                <xsd:element ref="ns3:MediaServiceFastMetadata" minOccurs="0"/>
                <xsd:element ref="ns3:MediaServiceObjectDetectorVersions" minOccurs="0"/>
                <xsd:element ref="ns3:lcf76f155ced4ddcb4097134ff3c332f" minOccurs="0"/>
                <xsd:element ref="ns3:MediaServiceOCR" minOccurs="0"/>
                <xsd:element ref="ns3:MediaServiceGenerationTime" minOccurs="0"/>
                <xsd:element ref="ns3:MediaServiceEventHashCode" minOccurs="0"/>
                <xsd:element ref="ns3: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62745e8-e224-48e8-a2e3-254862b8c2f5" elementFormDefault="qualified">
    <xsd:import namespace="http://schemas.microsoft.com/office/2006/documentManagement/types"/>
    <xsd:import namespace="http://schemas.microsoft.com/office/infopath/2007/PartnerControls"/>
    <xsd:element name="lae2bfa7b6474897ab4a53f76ea236c7" ma:index="8" ma:taxonomy="true" ma:internalName="lae2bfa7b6474897ab4a53f76ea236c7" ma:taxonomyFieldName="HOGovernmentSecurityClassification" ma:displayName="Government Security Classification" ma:readOnly="false" ma:default="6;#Official|14c80daa-741b-422c-9722-f71693c9ede4" ma:fieldId="{5ae2bfa7-b647-4897-ab4a-53f76ea236c7}" ma:sspId="d1117845-93f6-4da3-abaa-fcb4fa669c78" ma:termSetId="56209604-fc17-4ace-9b7b-f45f0f17d50b" ma:anchorId="00000000-0000-0000-0000-000000000000" ma:open="false" ma:isKeyword="false">
      <xsd:complexType>
        <xsd:sequence>
          <xsd:element ref="pc:Terms" minOccurs="0" maxOccurs="1"/>
        </xsd:sequence>
      </xsd:complexType>
    </xsd:element>
    <xsd:element name="TaxCatchAll" ma:index="9" nillable="true" ma:displayName="Taxonomy Catch All Column" ma:hidden="true" ma:list="{9aa3be5d-ffc1-4445-bb26-10ad87a17aea}" ma:internalName="TaxCatchAll" ma:showField="CatchAllData" ma:web="1ac017bc-69fd-4f4c-97cc-d9bef9a2da84">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9aa3be5d-ffc1-4445-bb26-10ad87a17aea}" ma:internalName="TaxCatchAllLabel" ma:readOnly="true" ma:showField="CatchAllDataLabel" ma:web="1ac017bc-69fd-4f4c-97cc-d9bef9a2da84">
      <xsd:complexType>
        <xsd:complexContent>
          <xsd:extension base="dms:MultiChoiceLookup">
            <xsd:sequence>
              <xsd:element name="Value" type="dms:Lookup" maxOccurs="unbounded" minOccurs="0" nillable="true"/>
            </xsd:sequence>
          </xsd:extension>
        </xsd:complexContent>
      </xsd:complexType>
    </xsd:element>
    <xsd:element name="cf401361b24e474cb011be6eb76c0e76" ma:index="12" ma:taxonomy="true" ma:internalName="cf401361b24e474cb011be6eb76c0e76" ma:taxonomyFieldName="HOCopyrightLevel" ma:displayName="Copyright level" ma:readOnly="false" ma:default="7;#Crown|69589897-2828-4761-976e-717fd8e631c9" ma:fieldId="{cf401361-b24e-474c-b011-be6eb76c0e76}" ma:sspId="d1117845-93f6-4da3-abaa-fcb4fa669c78" ma:termSetId="bdd694c6-7266-48f2-93d6-d15992cd203e" ma:anchorId="00000000-0000-0000-0000-000000000000" ma:open="false" ma:isKeyword="false">
      <xsd:complexType>
        <xsd:sequence>
          <xsd:element ref="pc:Terms" minOccurs="0" maxOccurs="1"/>
        </xsd:sequence>
      </xsd:complexType>
    </xsd:element>
    <xsd:element name="n7493b4506bf40e28c373b1e51a33445" ma:index="14" nillable="true" ma:taxonomy="true" ma:internalName="n7493b4506bf40e28c373b1e51a33445" ma:taxonomyFieldName="HOSiteType" ma:displayName="Site type" ma:default="10;#Team|ff0485df-0575-416f-802f-e999165821b7" ma:fieldId="{77493b45-06bf-40e2-8c37-3b1e51a33445}" ma:sspId="d1117845-93f6-4da3-abaa-fcb4fa669c78" ma:termSetId="4518b03a-1a05-49af-8bf2-e5548589f21b" ma:anchorId="00000000-0000-0000-0000-000000000000" ma:open="false" ma:isKeyword="false">
      <xsd:complexType>
        <xsd:sequence>
          <xsd:element ref="pc:Terms" minOccurs="0" maxOccurs="1"/>
        </xsd:sequence>
      </xsd:complexType>
    </xsd:element>
    <xsd:element name="HOMigrated" ma:index="16" nillable="true" ma:displayName="Migrated" ma:default="0" ma:internalName="HOMigrated">
      <xsd:simpleType>
        <xsd:restriction base="dms:Boolean"/>
      </xsd:simpleType>
    </xsd:element>
    <xsd:element name="k85d23755b3a46b5a51451cf336b2e9b" ma:index="17" nillable="true" ma:taxonomy="true" ma:internalName="k85d23755b3a46b5a51451cf336b2e9b" ma:taxonomyFieldName="InformationType" ma:displayName="Information Type" ma:fieldId="{485d2375-5b3a-46b5-a514-51cf336b2e9b}" ma:sspId="d1117845-93f6-4da3-abaa-fcb4fa669c78" ma:termSetId="75cb3767-2327-4339-b999-281b3f58ac0a" ma:anchorId="00000000-0000-0000-0000-000000000000" ma:open="false" ma:isKeyword="false">
      <xsd:complexType>
        <xsd:sequence>
          <xsd:element ref="pc:Terms" minOccurs="0" maxOccurs="1"/>
        </xsd:sequence>
      </xsd:complexType>
    </xsd:element>
    <xsd:element name="Team" ma:index="19" nillable="true" ma:displayName="Team" ma:default="Evidence Team" ma:internalName="Team">
      <xsd:simpleType>
        <xsd:restriction base="dms:Text"/>
      </xsd:simpleType>
    </xsd:element>
    <xsd:element name="Topic" ma:index="20" nillable="true" ma:displayName="Topic" ma:default="Publication reports" ma:internalName="Topic">
      <xsd:simpleType>
        <xsd:restriction base="dms:Text"/>
      </xsd:simpleType>
    </xsd:element>
    <xsd:element name="ddeb1fd0a9ad4436a96525d34737dc44" ma:index="21" nillable="true" ma:taxonomy="true" ma:internalName="ddeb1fd0a9ad4436a96525d34737dc44" ma:taxonomyFieldName="Distribution" ma:displayName="Distribution" ma:default="9;#Internal Defra Group|0867f7b3-e76e-40ca-bb1f-5ba341a49230" ma:fieldId="{ddeb1fd0-a9ad-4436-a965-25d34737dc44}" ma:sspId="d1117845-93f6-4da3-abaa-fcb4fa669c78" ma:termSetId="9c8b5dbf-8bad-46e4-8055-6e01c16178d6" ma:anchorId="00000000-0000-0000-0000-000000000000" ma:open="false" ma:isKeyword="false">
      <xsd:complexType>
        <xsd:sequence>
          <xsd:element ref="pc:Terms" minOccurs="0" maxOccurs="1"/>
        </xsd:sequence>
      </xsd:complexType>
    </xsd:element>
    <xsd:element name="fe59e9859d6a491389c5b03567f5dda5" ma:index="23" nillable="true" ma:taxonomy="true" ma:internalName="fe59e9859d6a491389c5b03567f5dda5" ma:taxonomyFieldName="OrganisationalUnit" ma:displayName="Organisational Unit" ma:default="8;#NE|275df9ce-cd92-4318-adfe-db572e51c7ff" ma:fieldId="{fe59e985-9d6a-4913-89c5-b03567f5dda5}" ma:sspId="d1117845-93f6-4da3-abaa-fcb4fa669c78" ma:termSetId="55eb802e-fbca-455b-a7d2-d5919d4ea3d2"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d67af8f2-fbc4-41af-9f9a-4605eb1f1fa6" elementFormDefault="qualified">
    <xsd:import namespace="http://schemas.microsoft.com/office/2006/documentManagement/types"/>
    <xsd:import namespace="http://schemas.microsoft.com/office/infopath/2007/PartnerControls"/>
    <xsd:element name="MediaServiceMetadata" ma:index="25" nillable="true" ma:displayName="MediaServiceMetadata" ma:hidden="true" ma:internalName="MediaServiceMetadata" ma:readOnly="true">
      <xsd:simpleType>
        <xsd:restriction base="dms:Note"/>
      </xsd:simpleType>
    </xsd:element>
    <xsd:element name="MediaServiceFastMetadata" ma:index="26" nillable="true" ma:displayName="MediaServiceFastMetadata" ma:hidden="true" ma:internalName="MediaServiceFastMetadata" ma:readOnly="true">
      <xsd:simpleType>
        <xsd:restriction base="dms:Note"/>
      </xsd:simpleType>
    </xsd:element>
    <xsd:element name="MediaServiceObjectDetectorVersions" ma:index="27" nillable="true" ma:displayName="MediaServiceObjectDetectorVersions" ma:hidden="true" ma:indexed="true" ma:internalName="MediaServiceObjectDetectorVersions" ma:readOnly="true">
      <xsd:simpleType>
        <xsd:restriction base="dms:Text"/>
      </xsd:simpleType>
    </xsd:element>
    <xsd:element name="lcf76f155ced4ddcb4097134ff3c332f" ma:index="29" nillable="true" ma:taxonomy="true" ma:internalName="lcf76f155ced4ddcb4097134ff3c332f" ma:taxonomyFieldName="MediaServiceImageTags" ma:displayName="Image Tags" ma:readOnly="false" ma:fieldId="{5cf76f15-5ced-4ddc-b409-7134ff3c332f}" ma:taxonomyMulti="true" ma:sspId="d1117845-93f6-4da3-abaa-fcb4fa669c78" ma:termSetId="09814cd3-568e-fe90-9814-8d621ff8fb84" ma:anchorId="fba54fb3-c3e1-fe81-a776-ca4b69148c4d" ma:open="true" ma:isKeyword="false">
      <xsd:complexType>
        <xsd:sequence>
          <xsd:element ref="pc:Terms" minOccurs="0" maxOccurs="1"/>
        </xsd:sequence>
      </xsd:complexType>
    </xsd:element>
    <xsd:element name="MediaServiceOCR" ma:index="30" nillable="true" ma:displayName="Extracted Text" ma:internalName="MediaServiceOCR" ma:readOnly="true">
      <xsd:simpleType>
        <xsd:restriction base="dms:Note">
          <xsd:maxLength value="255"/>
        </xsd:restriction>
      </xsd:simpleType>
    </xsd:element>
    <xsd:element name="MediaServiceGenerationTime" ma:index="31" nillable="true" ma:displayName="MediaServiceGenerationTime" ma:hidden="true" ma:internalName="MediaServiceGenerationTime" ma:readOnly="true">
      <xsd:simpleType>
        <xsd:restriction base="dms:Text"/>
      </xsd:simpleType>
    </xsd:element>
    <xsd:element name="MediaServiceEventHashCode" ma:index="32" nillable="true" ma:displayName="MediaServiceEventHashCode" ma:hidden="true" ma:internalName="MediaServiceEventHashCode" ma:readOnly="true">
      <xsd:simpleType>
        <xsd:restriction base="dms:Text"/>
      </xsd:simpleType>
    </xsd:element>
    <xsd:element name="MediaServiceDateTaken" ma:index="33" nillable="true" ma:displayName="MediaServiceDateTaken" ma:hidden="true" ma:indexed="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haredContentType xmlns="Microsoft.SharePoint.Taxonomy.ContentTypeSync" SourceId="d1117845-93f6-4da3-abaa-fcb4fa669c78" ContentTypeId="0x010100A5BF1C78D9F64B679A5EBDE1C6598EBC01" PreviousValue="false" LastSyncTimeStamp="2022-12-23T12:39:58.22Z"/>
</file>

<file path=customXml/itemProps1.xml><?xml version="1.0" encoding="utf-8"?>
<ds:datastoreItem xmlns:ds="http://schemas.openxmlformats.org/officeDocument/2006/customXml" ds:itemID="{4A2C97D9-DDDD-49F3-AB04-80098F66F543}">
  <ds:schemaRefs>
    <ds:schemaRef ds:uri="http://schemas.microsoft.com/sharepoint/v3/contenttype/forms"/>
  </ds:schemaRefs>
</ds:datastoreItem>
</file>

<file path=customXml/itemProps2.xml><?xml version="1.0" encoding="utf-8"?>
<ds:datastoreItem xmlns:ds="http://schemas.openxmlformats.org/officeDocument/2006/customXml" ds:itemID="{821BB3C4-980B-4C02-8CA6-5C61389162F3}">
  <ds:schemaRefs>
    <ds:schemaRef ds:uri="http://schemas.microsoft.com/office/2006/documentManagement/types"/>
    <ds:schemaRef ds:uri="http://purl.org/dc/elements/1.1/"/>
    <ds:schemaRef ds:uri="http://schemas.microsoft.com/office/2006/metadata/properties"/>
    <ds:schemaRef ds:uri="http://www.w3.org/XML/1998/namespace"/>
    <ds:schemaRef ds:uri="http://purl.org/dc/terms/"/>
    <ds:schemaRef ds:uri="http://schemas.microsoft.com/office/infopath/2007/PartnerControls"/>
    <ds:schemaRef ds:uri="d67af8f2-fbc4-41af-9f9a-4605eb1f1fa6"/>
    <ds:schemaRef ds:uri="http://schemas.openxmlformats.org/package/2006/metadata/core-properties"/>
    <ds:schemaRef ds:uri="662745e8-e224-48e8-a2e3-254862b8c2f5"/>
    <ds:schemaRef ds:uri="http://purl.org/dc/dcmitype/"/>
  </ds:schemaRefs>
</ds:datastoreItem>
</file>

<file path=customXml/itemProps3.xml><?xml version="1.0" encoding="utf-8"?>
<ds:datastoreItem xmlns:ds="http://schemas.openxmlformats.org/officeDocument/2006/customXml" ds:itemID="{2429DDC2-06A7-4B82-A2D0-8D1FF56B56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62745e8-e224-48e8-a2e3-254862b8c2f5"/>
    <ds:schemaRef ds:uri="d67af8f2-fbc4-41af-9f9a-4605eb1f1fa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1988310F-D2C2-4A3A-A3BE-0B7EB3DD80F1}">
  <ds:schemaRefs>
    <ds:schemaRef ds:uri="Microsoft.SharePoint.Taxonomy.ContentTypeSyn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Information</vt:lpstr>
      <vt:lpstr>Audit</vt:lpstr>
      <vt:lpstr>How the Review works</vt:lpstr>
      <vt:lpstr>Review of BSPs</vt:lpstr>
      <vt:lpstr>Review_summary of scores</vt:lpstr>
      <vt:lpstr>Review_description of scores</vt:lpstr>
      <vt:lpstr>Improvements and quick wins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Kathryn</dc:creator>
  <cp:keywords/>
  <dc:description/>
  <cp:lastModifiedBy>Lacey, Paul</cp:lastModifiedBy>
  <cp:revision/>
  <dcterms:created xsi:type="dcterms:W3CDTF">2022-09-08T07:43:16Z</dcterms:created>
  <dcterms:modified xsi:type="dcterms:W3CDTF">2023-08-24T14:11:37Z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0x010100A5BF1C78D9F64B679A5EBDE1C6598EBC0100A438448AE9241943A7F1AB8475784030</vt:lpwstr>
  </property>
  <property fmtid="{D5CDD505-2E9C-101B-9397-08002B2CF9AE}" pid="3" name="InformationType">
    <vt:lpwstr/>
  </property>
  <property fmtid="{D5CDD505-2E9C-101B-9397-08002B2CF9AE}" pid="4" name="Distribution">
    <vt:lpwstr>9;#Internal Defra Group|0867f7b3-e76e-40ca-bb1f-5ba341a49230</vt:lpwstr>
  </property>
  <property fmtid="{D5CDD505-2E9C-101B-9397-08002B2CF9AE}" pid="5" name="MediaServiceImageTags">
    <vt:lpwstr/>
  </property>
  <property fmtid="{D5CDD505-2E9C-101B-9397-08002B2CF9AE}" pid="6" name="HOCopyrightLevel">
    <vt:lpwstr>7;#Crown|69589897-2828-4761-976e-717fd8e631c9</vt:lpwstr>
  </property>
  <property fmtid="{D5CDD505-2E9C-101B-9397-08002B2CF9AE}" pid="7" name="HOGovernmentSecurityClassification">
    <vt:lpwstr>6;#Official|14c80daa-741b-422c-9722-f71693c9ede4</vt:lpwstr>
  </property>
  <property fmtid="{D5CDD505-2E9C-101B-9397-08002B2CF9AE}" pid="8" name="HOSiteType">
    <vt:lpwstr>10;#Team|ff0485df-0575-416f-802f-e999165821b7</vt:lpwstr>
  </property>
  <property fmtid="{D5CDD505-2E9C-101B-9397-08002B2CF9AE}" pid="9" name="OrganisationalUnit">
    <vt:lpwstr>8;#NE|275df9ce-cd92-4318-adfe-db572e51c7ff</vt:lpwstr>
  </property>
</Properties>
</file>