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45" windowWidth="19440" windowHeight="7740"/>
  </bookViews>
  <sheets>
    <sheet name="Contents" sheetId="10" r:id="rId1"/>
    <sheet name="Best estimate" sheetId="1" r:id="rId2"/>
    <sheet name="Scenario 1 - Assumptions" sheetId="2" r:id="rId3"/>
    <sheet name="Scenario 1 - Wind Calculations" sheetId="3" r:id="rId4"/>
    <sheet name="Scenario 2 - Assumptions" sheetId="4" r:id="rId5"/>
    <sheet name="Scenario 2 - Wind Calculations" sheetId="5" r:id="rId6"/>
    <sheet name="Scenarios 1&amp;2 - Wave &amp; Tidal" sheetId="6" r:id="rId7"/>
    <sheet name="Industry Costs - Assumptions" sheetId="7" r:id="rId8"/>
    <sheet name="Industry Costs - Calculations" sheetId="8" r:id="rId9"/>
  </sheets>
  <definedNames>
    <definedName name="_Toc330377927" localSheetId="0">Contents!$A$16</definedName>
    <definedName name="_xlnm.Print_Area" localSheetId="6">'Scenarios 1&amp;2 - Wave &amp; Tidal'!$A$1:$X$156</definedName>
  </definedNames>
  <calcPr calcId="125725"/>
</workbook>
</file>

<file path=xl/calcChain.xml><?xml version="1.0" encoding="utf-8"?>
<calcChain xmlns="http://schemas.openxmlformats.org/spreadsheetml/2006/main">
  <c r="E140" i="1"/>
  <c r="E139"/>
  <c r="E138"/>
  <c r="E137"/>
  <c r="E136"/>
  <c r="E135"/>
  <c r="E134"/>
  <c r="E133"/>
  <c r="E132"/>
  <c r="E131"/>
  <c r="E130"/>
  <c r="E127"/>
  <c r="E126"/>
  <c r="E125"/>
  <c r="E124"/>
  <c r="E123"/>
  <c r="E122"/>
  <c r="E121"/>
  <c r="E120"/>
  <c r="E119"/>
  <c r="E118"/>
  <c r="E116"/>
  <c r="E115"/>
  <c r="E113"/>
  <c r="E112"/>
  <c r="E111"/>
  <c r="E108"/>
  <c r="E107"/>
  <c r="E106"/>
  <c r="E105"/>
  <c r="E104"/>
  <c r="E101"/>
  <c r="E100"/>
  <c r="E99"/>
  <c r="E98"/>
  <c r="E97"/>
  <c r="E96"/>
  <c r="E95"/>
  <c r="E94"/>
  <c r="E93"/>
  <c r="E92"/>
  <c r="E91"/>
  <c r="E90"/>
  <c r="E89"/>
  <c r="E88"/>
  <c r="E87"/>
  <c r="E86"/>
  <c r="V291" i="6" l="1"/>
  <c r="U291"/>
  <c r="T291"/>
  <c r="S291"/>
  <c r="R291"/>
  <c r="Q291"/>
  <c r="P291"/>
  <c r="O291"/>
  <c r="N291"/>
  <c r="M291"/>
  <c r="L291"/>
  <c r="K291"/>
  <c r="J291"/>
  <c r="I291"/>
  <c r="H291"/>
  <c r="G291"/>
  <c r="F291"/>
  <c r="E291"/>
  <c r="D291"/>
  <c r="C291"/>
  <c r="W291" s="1"/>
  <c r="V287"/>
  <c r="U287"/>
  <c r="T287"/>
  <c r="S287"/>
  <c r="R287"/>
  <c r="Q287"/>
  <c r="P287"/>
  <c r="O287"/>
  <c r="N287"/>
  <c r="M287"/>
  <c r="L287"/>
  <c r="K287"/>
  <c r="J287"/>
  <c r="I287"/>
  <c r="H287"/>
  <c r="G287"/>
  <c r="F287"/>
  <c r="E287"/>
  <c r="D287"/>
  <c r="C287"/>
  <c r="W287" s="1"/>
  <c r="V283"/>
  <c r="U283"/>
  <c r="T283"/>
  <c r="S283"/>
  <c r="R283"/>
  <c r="Q283"/>
  <c r="P283"/>
  <c r="O283"/>
  <c r="N283"/>
  <c r="M283"/>
  <c r="L283"/>
  <c r="K283"/>
  <c r="J283"/>
  <c r="I283"/>
  <c r="H283"/>
  <c r="G283"/>
  <c r="F283"/>
  <c r="E283"/>
  <c r="D283"/>
  <c r="C283"/>
  <c r="W283" s="1"/>
  <c r="V279"/>
  <c r="U279"/>
  <c r="T279"/>
  <c r="S279"/>
  <c r="R279"/>
  <c r="Q279"/>
  <c r="P279"/>
  <c r="O279"/>
  <c r="N279"/>
  <c r="M279"/>
  <c r="L279"/>
  <c r="K279"/>
  <c r="J279"/>
  <c r="I279"/>
  <c r="H279"/>
  <c r="G279"/>
  <c r="F279"/>
  <c r="E279"/>
  <c r="D279"/>
  <c r="C279"/>
  <c r="V275"/>
  <c r="U275"/>
  <c r="T275"/>
  <c r="S275"/>
  <c r="R275"/>
  <c r="Q275"/>
  <c r="P275"/>
  <c r="O275"/>
  <c r="N275"/>
  <c r="M275"/>
  <c r="L275"/>
  <c r="K275"/>
  <c r="J275"/>
  <c r="I275"/>
  <c r="H275"/>
  <c r="G275"/>
  <c r="F275"/>
  <c r="E275"/>
  <c r="D275"/>
  <c r="C275"/>
  <c r="W275" s="1"/>
  <c r="V271"/>
  <c r="U271"/>
  <c r="T271"/>
  <c r="S271"/>
  <c r="R271"/>
  <c r="Q271"/>
  <c r="P271"/>
  <c r="O271"/>
  <c r="N271"/>
  <c r="M271"/>
  <c r="L271"/>
  <c r="K271"/>
  <c r="J271"/>
  <c r="I271"/>
  <c r="H271"/>
  <c r="G271"/>
  <c r="F271"/>
  <c r="E271"/>
  <c r="D271"/>
  <c r="C271"/>
  <c r="W271" s="1"/>
  <c r="V267"/>
  <c r="U267"/>
  <c r="T267"/>
  <c r="S267"/>
  <c r="R267"/>
  <c r="Q267"/>
  <c r="P267"/>
  <c r="O267"/>
  <c r="N267"/>
  <c r="M267"/>
  <c r="L267"/>
  <c r="K267"/>
  <c r="J267"/>
  <c r="I267"/>
  <c r="H267"/>
  <c r="G267"/>
  <c r="F267"/>
  <c r="E267"/>
  <c r="D267"/>
  <c r="C267"/>
  <c r="W267" s="1"/>
  <c r="V263"/>
  <c r="U263"/>
  <c r="T263"/>
  <c r="S263"/>
  <c r="R263"/>
  <c r="Q263"/>
  <c r="P263"/>
  <c r="O263"/>
  <c r="N263"/>
  <c r="M263"/>
  <c r="L263"/>
  <c r="K263"/>
  <c r="J263"/>
  <c r="I263"/>
  <c r="H263"/>
  <c r="G263"/>
  <c r="F263"/>
  <c r="E263"/>
  <c r="D263"/>
  <c r="C263"/>
  <c r="V259"/>
  <c r="U259"/>
  <c r="T259"/>
  <c r="S259"/>
  <c r="R259"/>
  <c r="Q259"/>
  <c r="P259"/>
  <c r="O259"/>
  <c r="N259"/>
  <c r="M259"/>
  <c r="L259"/>
  <c r="K259"/>
  <c r="J259"/>
  <c r="I259"/>
  <c r="H259"/>
  <c r="G259"/>
  <c r="F259"/>
  <c r="E259"/>
  <c r="D259"/>
  <c r="C259"/>
  <c r="W259" s="1"/>
  <c r="V255"/>
  <c r="U255"/>
  <c r="T255"/>
  <c r="S255"/>
  <c r="R255"/>
  <c r="Q255"/>
  <c r="P255"/>
  <c r="O255"/>
  <c r="N255"/>
  <c r="M255"/>
  <c r="L255"/>
  <c r="K255"/>
  <c r="J255"/>
  <c r="I255"/>
  <c r="H255"/>
  <c r="G255"/>
  <c r="F255"/>
  <c r="E255"/>
  <c r="D255"/>
  <c r="C255"/>
  <c r="W255" s="1"/>
  <c r="V251"/>
  <c r="U251"/>
  <c r="T251"/>
  <c r="S251"/>
  <c r="R251"/>
  <c r="Q251"/>
  <c r="P251"/>
  <c r="O251"/>
  <c r="N251"/>
  <c r="M251"/>
  <c r="L251"/>
  <c r="K251"/>
  <c r="J251"/>
  <c r="I251"/>
  <c r="H251"/>
  <c r="G251"/>
  <c r="F251"/>
  <c r="E251"/>
  <c r="D251"/>
  <c r="C251"/>
  <c r="W251" s="1"/>
  <c r="V247"/>
  <c r="U247"/>
  <c r="T247"/>
  <c r="S247"/>
  <c r="R247"/>
  <c r="Q247"/>
  <c r="P247"/>
  <c r="O247"/>
  <c r="N247"/>
  <c r="M247"/>
  <c r="L247"/>
  <c r="K247"/>
  <c r="J247"/>
  <c r="I247"/>
  <c r="H247"/>
  <c r="G247"/>
  <c r="F247"/>
  <c r="E247"/>
  <c r="D247"/>
  <c r="C247"/>
  <c r="V243"/>
  <c r="U243"/>
  <c r="T243"/>
  <c r="S243"/>
  <c r="R243"/>
  <c r="Q243"/>
  <c r="P243"/>
  <c r="O243"/>
  <c r="N243"/>
  <c r="M243"/>
  <c r="L243"/>
  <c r="K243"/>
  <c r="J243"/>
  <c r="I243"/>
  <c r="H243"/>
  <c r="G243"/>
  <c r="F243"/>
  <c r="E243"/>
  <c r="D243"/>
  <c r="C243"/>
  <c r="W243" s="1"/>
  <c r="V239"/>
  <c r="U239"/>
  <c r="T239"/>
  <c r="S239"/>
  <c r="R239"/>
  <c r="Q239"/>
  <c r="P239"/>
  <c r="O239"/>
  <c r="N239"/>
  <c r="M239"/>
  <c r="L239"/>
  <c r="K239"/>
  <c r="J239"/>
  <c r="I239"/>
  <c r="H239"/>
  <c r="G239"/>
  <c r="F239"/>
  <c r="E239"/>
  <c r="D239"/>
  <c r="C239"/>
  <c r="W239" s="1"/>
  <c r="V234"/>
  <c r="U234"/>
  <c r="T234"/>
  <c r="S234"/>
  <c r="R234"/>
  <c r="Q234"/>
  <c r="P234"/>
  <c r="O234"/>
  <c r="N234"/>
  <c r="M234"/>
  <c r="L234"/>
  <c r="K234"/>
  <c r="J234"/>
  <c r="I234"/>
  <c r="H234"/>
  <c r="G234"/>
  <c r="F234"/>
  <c r="E234"/>
  <c r="D234"/>
  <c r="C234"/>
  <c r="W234" s="1"/>
  <c r="V230"/>
  <c r="U230"/>
  <c r="T230"/>
  <c r="S230"/>
  <c r="R230"/>
  <c r="Q230"/>
  <c r="P230"/>
  <c r="O230"/>
  <c r="N230"/>
  <c r="M230"/>
  <c r="L230"/>
  <c r="K230"/>
  <c r="J230"/>
  <c r="I230"/>
  <c r="H230"/>
  <c r="G230"/>
  <c r="F230"/>
  <c r="E230"/>
  <c r="D230"/>
  <c r="C230"/>
  <c r="V226"/>
  <c r="U226"/>
  <c r="T226"/>
  <c r="S226"/>
  <c r="R226"/>
  <c r="Q226"/>
  <c r="P226"/>
  <c r="O226"/>
  <c r="N226"/>
  <c r="M226"/>
  <c r="L226"/>
  <c r="K226"/>
  <c r="J226"/>
  <c r="I226"/>
  <c r="H226"/>
  <c r="G226"/>
  <c r="F226"/>
  <c r="E226"/>
  <c r="D226"/>
  <c r="C226"/>
  <c r="W226" s="1"/>
  <c r="V222"/>
  <c r="U222"/>
  <c r="T222"/>
  <c r="S222"/>
  <c r="R222"/>
  <c r="Q222"/>
  <c r="P222"/>
  <c r="O222"/>
  <c r="N222"/>
  <c r="M222"/>
  <c r="L222"/>
  <c r="K222"/>
  <c r="J222"/>
  <c r="I222"/>
  <c r="H222"/>
  <c r="G222"/>
  <c r="F222"/>
  <c r="E222"/>
  <c r="D222"/>
  <c r="C222"/>
  <c r="W222" s="1"/>
  <c r="V218"/>
  <c r="U218"/>
  <c r="T218"/>
  <c r="S218"/>
  <c r="R218"/>
  <c r="Q218"/>
  <c r="P218"/>
  <c r="O218"/>
  <c r="N218"/>
  <c r="M218"/>
  <c r="L218"/>
  <c r="K218"/>
  <c r="J218"/>
  <c r="I218"/>
  <c r="H218"/>
  <c r="G218"/>
  <c r="F218"/>
  <c r="E218"/>
  <c r="D218"/>
  <c r="C218"/>
  <c r="W218" s="1"/>
  <c r="V214"/>
  <c r="U214"/>
  <c r="T214"/>
  <c r="S214"/>
  <c r="R214"/>
  <c r="Q214"/>
  <c r="P214"/>
  <c r="O214"/>
  <c r="N214"/>
  <c r="M214"/>
  <c r="L214"/>
  <c r="K214"/>
  <c r="J214"/>
  <c r="I214"/>
  <c r="H214"/>
  <c r="G214"/>
  <c r="F214"/>
  <c r="E214"/>
  <c r="D214"/>
  <c r="C214"/>
  <c r="V210"/>
  <c r="U210"/>
  <c r="T210"/>
  <c r="S210"/>
  <c r="R210"/>
  <c r="Q210"/>
  <c r="P210"/>
  <c r="O210"/>
  <c r="N210"/>
  <c r="M210"/>
  <c r="L210"/>
  <c r="K210"/>
  <c r="J210"/>
  <c r="I210"/>
  <c r="H210"/>
  <c r="G210"/>
  <c r="F210"/>
  <c r="E210"/>
  <c r="D210"/>
  <c r="C210"/>
  <c r="W210" s="1"/>
  <c r="V206"/>
  <c r="U206"/>
  <c r="T206"/>
  <c r="S206"/>
  <c r="R206"/>
  <c r="Q206"/>
  <c r="P206"/>
  <c r="O206"/>
  <c r="N206"/>
  <c r="M206"/>
  <c r="L206"/>
  <c r="K206"/>
  <c r="J206"/>
  <c r="I206"/>
  <c r="H206"/>
  <c r="G206"/>
  <c r="F206"/>
  <c r="E206"/>
  <c r="D206"/>
  <c r="C206"/>
  <c r="W206" s="1"/>
  <c r="S187"/>
  <c r="O187"/>
  <c r="K187"/>
  <c r="V181"/>
  <c r="V184" s="1"/>
  <c r="R181"/>
  <c r="R184" s="1"/>
  <c r="N181"/>
  <c r="N184" s="1"/>
  <c r="J181"/>
  <c r="J184" s="1"/>
  <c r="F181"/>
  <c r="F184" s="1"/>
  <c r="V180"/>
  <c r="V188" s="1"/>
  <c r="U180"/>
  <c r="U181" s="1"/>
  <c r="U184" s="1"/>
  <c r="T180"/>
  <c r="T188" s="1"/>
  <c r="S180"/>
  <c r="S181" s="1"/>
  <c r="S184" s="1"/>
  <c r="R180"/>
  <c r="R188" s="1"/>
  <c r="Q180"/>
  <c r="Q181" s="1"/>
  <c r="Q184" s="1"/>
  <c r="P180"/>
  <c r="P188" s="1"/>
  <c r="O180"/>
  <c r="O181" s="1"/>
  <c r="O184" s="1"/>
  <c r="N180"/>
  <c r="N188" s="1"/>
  <c r="M180"/>
  <c r="M181" s="1"/>
  <c r="M184" s="1"/>
  <c r="L180"/>
  <c r="L188" s="1"/>
  <c r="K180"/>
  <c r="K181" s="1"/>
  <c r="K184" s="1"/>
  <c r="J180"/>
  <c r="J188" s="1"/>
  <c r="I180"/>
  <c r="I181" s="1"/>
  <c r="I184" s="1"/>
  <c r="H180"/>
  <c r="H188" s="1"/>
  <c r="G180"/>
  <c r="G181" s="1"/>
  <c r="G184" s="1"/>
  <c r="F180"/>
  <c r="F188" s="1"/>
  <c r="E180"/>
  <c r="D180"/>
  <c r="D188" s="1"/>
  <c r="C180"/>
  <c r="C181" s="1"/>
  <c r="W177"/>
  <c r="X177" s="1"/>
  <c r="W169"/>
  <c r="X169" s="1"/>
  <c r="E166"/>
  <c r="W166" s="1"/>
  <c r="X166" s="1"/>
  <c r="E162"/>
  <c r="W162" s="1"/>
  <c r="X162" s="1"/>
  <c r="X160"/>
  <c r="J160"/>
  <c r="J179" s="1"/>
  <c r="V152"/>
  <c r="U152"/>
  <c r="U188" s="1"/>
  <c r="T152"/>
  <c r="S152"/>
  <c r="S188" s="1"/>
  <c r="R152"/>
  <c r="Q152"/>
  <c r="Q188" s="1"/>
  <c r="P152"/>
  <c r="O152"/>
  <c r="O188" s="1"/>
  <c r="N152"/>
  <c r="M152"/>
  <c r="M188" s="1"/>
  <c r="L152"/>
  <c r="K152"/>
  <c r="K188" s="1"/>
  <c r="J152"/>
  <c r="I152"/>
  <c r="I188" s="1"/>
  <c r="H152"/>
  <c r="G152"/>
  <c r="G188" s="1"/>
  <c r="F152"/>
  <c r="E152"/>
  <c r="E188" s="1"/>
  <c r="D152"/>
  <c r="C152"/>
  <c r="W152" s="1"/>
  <c r="X152" s="1"/>
  <c r="V151"/>
  <c r="V187" s="1"/>
  <c r="U151"/>
  <c r="U187" s="1"/>
  <c r="T151"/>
  <c r="T153" s="1"/>
  <c r="T156" s="1"/>
  <c r="S151"/>
  <c r="S153" s="1"/>
  <c r="S156" s="1"/>
  <c r="R151"/>
  <c r="R187" s="1"/>
  <c r="Q151"/>
  <c r="Q187" s="1"/>
  <c r="P151"/>
  <c r="P187" s="1"/>
  <c r="O151"/>
  <c r="O153" s="1"/>
  <c r="O156" s="1"/>
  <c r="N151"/>
  <c r="N187" s="1"/>
  <c r="M151"/>
  <c r="M187" s="1"/>
  <c r="L151"/>
  <c r="L187" s="1"/>
  <c r="K151"/>
  <c r="K153" s="1"/>
  <c r="K156" s="1"/>
  <c r="I151"/>
  <c r="I153" s="1"/>
  <c r="I156" s="1"/>
  <c r="H151"/>
  <c r="H187" s="1"/>
  <c r="G151"/>
  <c r="G187" s="1"/>
  <c r="F151"/>
  <c r="F187" s="1"/>
  <c r="E151"/>
  <c r="E153" s="1"/>
  <c r="E156" s="1"/>
  <c r="D151"/>
  <c r="D187" s="1"/>
  <c r="W149"/>
  <c r="X149" s="1"/>
  <c r="J146"/>
  <c r="W146" s="1"/>
  <c r="X146" s="1"/>
  <c r="X144"/>
  <c r="J144"/>
  <c r="W144" s="1"/>
  <c r="J142"/>
  <c r="C141"/>
  <c r="W141" s="1"/>
  <c r="X141" s="1"/>
  <c r="D118"/>
  <c r="H117"/>
  <c r="G117"/>
  <c r="F117"/>
  <c r="E117"/>
  <c r="J147" s="1"/>
  <c r="W147" s="1"/>
  <c r="X147" s="1"/>
  <c r="D117"/>
  <c r="C117"/>
  <c r="G116"/>
  <c r="F116"/>
  <c r="E116"/>
  <c r="D116"/>
  <c r="H116" s="1"/>
  <c r="C116"/>
  <c r="G115"/>
  <c r="F115"/>
  <c r="E115"/>
  <c r="J145" s="1"/>
  <c r="W145" s="1"/>
  <c r="X145" s="1"/>
  <c r="D115"/>
  <c r="H115" s="1"/>
  <c r="C115"/>
  <c r="G114"/>
  <c r="F114"/>
  <c r="E114"/>
  <c r="D114"/>
  <c r="H114" s="1"/>
  <c r="C114"/>
  <c r="G113"/>
  <c r="F113"/>
  <c r="E113"/>
  <c r="J143" s="1"/>
  <c r="W143" s="1"/>
  <c r="X143" s="1"/>
  <c r="D113"/>
  <c r="H113" s="1"/>
  <c r="C113"/>
  <c r="G112"/>
  <c r="F112"/>
  <c r="E112"/>
  <c r="D112"/>
  <c r="H112" s="1"/>
  <c r="C112"/>
  <c r="C142" s="1"/>
  <c r="W142" s="1"/>
  <c r="X142" s="1"/>
  <c r="G111"/>
  <c r="F111"/>
  <c r="E111"/>
  <c r="D111"/>
  <c r="H111" s="1"/>
  <c r="C111"/>
  <c r="G110"/>
  <c r="G118" s="1"/>
  <c r="F110"/>
  <c r="F118" s="1"/>
  <c r="E110"/>
  <c r="E118" s="1"/>
  <c r="D110"/>
  <c r="H110" s="1"/>
  <c r="H118" s="1"/>
  <c r="C110"/>
  <c r="C140" s="1"/>
  <c r="C151" s="1"/>
  <c r="H106"/>
  <c r="H105"/>
  <c r="H104"/>
  <c r="H103"/>
  <c r="H102"/>
  <c r="H101"/>
  <c r="H100"/>
  <c r="H99"/>
  <c r="G72"/>
  <c r="F72"/>
  <c r="E72"/>
  <c r="D72"/>
  <c r="E175" s="1"/>
  <c r="W175" s="1"/>
  <c r="X175" s="1"/>
  <c r="C72"/>
  <c r="G71"/>
  <c r="F71"/>
  <c r="E71"/>
  <c r="D71"/>
  <c r="E174" s="1"/>
  <c r="W174" s="1"/>
  <c r="X174" s="1"/>
  <c r="C71"/>
  <c r="G70"/>
  <c r="F70"/>
  <c r="E70"/>
  <c r="D70"/>
  <c r="E173" s="1"/>
  <c r="W173" s="1"/>
  <c r="X173" s="1"/>
  <c r="C70"/>
  <c r="G69"/>
  <c r="F69"/>
  <c r="E69"/>
  <c r="D69"/>
  <c r="E172" s="1"/>
  <c r="W172" s="1"/>
  <c r="X172" s="1"/>
  <c r="C69"/>
  <c r="G68"/>
  <c r="F68"/>
  <c r="E68"/>
  <c r="D68"/>
  <c r="E171" s="1"/>
  <c r="W171" s="1"/>
  <c r="X171" s="1"/>
  <c r="C68"/>
  <c r="G67"/>
  <c r="F67"/>
  <c r="E67"/>
  <c r="D67"/>
  <c r="E170" s="1"/>
  <c r="W170" s="1"/>
  <c r="X170" s="1"/>
  <c r="C67"/>
  <c r="G66"/>
  <c r="T169" s="1"/>
  <c r="F66"/>
  <c r="F73" s="1"/>
  <c r="E66"/>
  <c r="E73" s="1"/>
  <c r="D66"/>
  <c r="D73" s="1"/>
  <c r="C66"/>
  <c r="C73" s="1"/>
  <c r="D43"/>
  <c r="G42"/>
  <c r="F42"/>
  <c r="E42"/>
  <c r="D42"/>
  <c r="H42" s="1"/>
  <c r="C42"/>
  <c r="G41"/>
  <c r="F41"/>
  <c r="E41"/>
  <c r="D41"/>
  <c r="E165" s="1"/>
  <c r="W165" s="1"/>
  <c r="X165" s="1"/>
  <c r="C41"/>
  <c r="G40"/>
  <c r="F40"/>
  <c r="E40"/>
  <c r="D40"/>
  <c r="E164" s="1"/>
  <c r="W164" s="1"/>
  <c r="X164" s="1"/>
  <c r="C40"/>
  <c r="G39"/>
  <c r="T163" s="1"/>
  <c r="F39"/>
  <c r="E39"/>
  <c r="D39"/>
  <c r="H39" s="1"/>
  <c r="C39"/>
  <c r="G38"/>
  <c r="F38"/>
  <c r="E38"/>
  <c r="D38"/>
  <c r="H38" s="1"/>
  <c r="C38"/>
  <c r="G37"/>
  <c r="F37"/>
  <c r="E37"/>
  <c r="D37"/>
  <c r="E161" s="1"/>
  <c r="W161" s="1"/>
  <c r="X161" s="1"/>
  <c r="C37"/>
  <c r="G36"/>
  <c r="G43" s="1"/>
  <c r="F36"/>
  <c r="F43" s="1"/>
  <c r="E36"/>
  <c r="E43" s="1"/>
  <c r="D36"/>
  <c r="E160" s="1"/>
  <c r="W160" s="1"/>
  <c r="C36"/>
  <c r="C43" s="1"/>
  <c r="T179" l="1"/>
  <c r="T187" s="1"/>
  <c r="W163"/>
  <c r="X163" s="1"/>
  <c r="C187"/>
  <c r="C153"/>
  <c r="W151"/>
  <c r="X151" s="1"/>
  <c r="H66"/>
  <c r="H67"/>
  <c r="H68"/>
  <c r="H69"/>
  <c r="H70"/>
  <c r="H71"/>
  <c r="H72"/>
  <c r="H36"/>
  <c r="H37"/>
  <c r="H40"/>
  <c r="H41"/>
  <c r="W140"/>
  <c r="X140" s="1"/>
  <c r="G153"/>
  <c r="E179"/>
  <c r="E181" s="1"/>
  <c r="D181"/>
  <c r="H181"/>
  <c r="L181"/>
  <c r="P181"/>
  <c r="I187"/>
  <c r="C188"/>
  <c r="I189"/>
  <c r="I192" s="1"/>
  <c r="Q189"/>
  <c r="Q192" s="1"/>
  <c r="W214"/>
  <c r="W230"/>
  <c r="W247"/>
  <c r="W263"/>
  <c r="W279"/>
  <c r="J151"/>
  <c r="J153" s="1"/>
  <c r="M153"/>
  <c r="M189" s="1"/>
  <c r="M192" s="1"/>
  <c r="Q153"/>
  <c r="U153"/>
  <c r="U189" s="1"/>
  <c r="U192" s="1"/>
  <c r="C184"/>
  <c r="F189"/>
  <c r="F192" s="1"/>
  <c r="J189"/>
  <c r="J192" s="1"/>
  <c r="V189"/>
  <c r="V192" s="1"/>
  <c r="C189"/>
  <c r="G189"/>
  <c r="G192" s="1"/>
  <c r="K189"/>
  <c r="K192" s="1"/>
  <c r="O189"/>
  <c r="O192" s="1"/>
  <c r="S189"/>
  <c r="S192" s="1"/>
  <c r="G73"/>
  <c r="C118"/>
  <c r="D153"/>
  <c r="F153"/>
  <c r="H153"/>
  <c r="L153"/>
  <c r="L156" s="1"/>
  <c r="N153"/>
  <c r="P153"/>
  <c r="R153"/>
  <c r="R189" s="1"/>
  <c r="R192" s="1"/>
  <c r="V153"/>
  <c r="W180"/>
  <c r="X180" s="1"/>
  <c r="E184" l="1"/>
  <c r="E189"/>
  <c r="E192" s="1"/>
  <c r="V156"/>
  <c r="P156"/>
  <c r="F156"/>
  <c r="C192"/>
  <c r="Q156"/>
  <c r="J156"/>
  <c r="W188"/>
  <c r="X188" s="1"/>
  <c r="T181"/>
  <c r="W181" s="1"/>
  <c r="X181" s="1"/>
  <c r="L189"/>
  <c r="L192" s="1"/>
  <c r="L184"/>
  <c r="D189"/>
  <c r="D192" s="1"/>
  <c r="D184"/>
  <c r="J187"/>
  <c r="H43"/>
  <c r="H73"/>
  <c r="C156"/>
  <c r="W153"/>
  <c r="X153" s="1"/>
  <c r="R156"/>
  <c r="N156"/>
  <c r="H156"/>
  <c r="D156"/>
  <c r="N189"/>
  <c r="N192" s="1"/>
  <c r="U156"/>
  <c r="M156"/>
  <c r="P189"/>
  <c r="P192" s="1"/>
  <c r="P184"/>
  <c r="H189"/>
  <c r="H192" s="1"/>
  <c r="H184"/>
  <c r="W179"/>
  <c r="X179" s="1"/>
  <c r="E187"/>
  <c r="G156"/>
  <c r="W187"/>
  <c r="X187" s="1"/>
  <c r="W156" l="1"/>
  <c r="T189"/>
  <c r="T192" s="1"/>
  <c r="W192" s="1"/>
  <c r="T184"/>
  <c r="W184" s="1"/>
  <c r="W189"/>
  <c r="X189" s="1"/>
</calcChain>
</file>

<file path=xl/sharedStrings.xml><?xml version="1.0" encoding="utf-8"?>
<sst xmlns="http://schemas.openxmlformats.org/spreadsheetml/2006/main" count="3400" uniqueCount="838">
  <si>
    <t>MCZ IA Calculations: Renewable energy</t>
  </si>
  <si>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</si>
  <si>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All values are £million</t>
  </si>
  <si>
    <t>Year</t>
  </si>
  <si>
    <t>Total</t>
  </si>
  <si>
    <t>Annual Average</t>
  </si>
  <si>
    <t>Development phase:</t>
  </si>
  <si>
    <t>Number of year in analysis</t>
  </si>
  <si>
    <t xml:space="preserve">Management Scenario 1 - Low cost </t>
  </si>
  <si>
    <t>Wind Energy</t>
  </si>
  <si>
    <t>Total one-off costs (adjusted for duplication)</t>
  </si>
  <si>
    <t>Total annual costs (adjusted for duplication)</t>
  </si>
  <si>
    <t>Wave &amp; Tidal Energy</t>
  </si>
  <si>
    <t xml:space="preserve">Total costs </t>
  </si>
  <si>
    <t>Total costs (adjusted for duplication)</t>
  </si>
  <si>
    <t>Discount factor @3.5%</t>
  </si>
  <si>
    <t>Present value of total costs</t>
  </si>
  <si>
    <t xml:space="preserve">Management Scenario 2 - High cost </t>
  </si>
  <si>
    <t>Total one-off costs (adjusted for duplication)- licence applications</t>
  </si>
  <si>
    <t>Total one-off costs (adjusted for duplication)- construction</t>
  </si>
  <si>
    <r>
      <t xml:space="preserve">Best Estimate of cost - </t>
    </r>
    <r>
      <rPr>
        <b/>
        <i/>
        <sz val="10"/>
        <color theme="1"/>
        <rFont val="Arial"/>
        <family val="2"/>
      </rPr>
      <t>(15% of Management Scenario 2)</t>
    </r>
  </si>
  <si>
    <r>
      <t xml:space="preserve">Best Estimate of cost by Regional Project Area - </t>
    </r>
    <r>
      <rPr>
        <b/>
        <i/>
        <sz val="10"/>
        <color theme="1"/>
        <rFont val="Arial"/>
        <family val="2"/>
      </rPr>
      <t>(15% of Management Scenario 2)</t>
    </r>
  </si>
  <si>
    <t>Total costs</t>
  </si>
  <si>
    <t>Finding Sanctuary</t>
  </si>
  <si>
    <t>Irish Sea Conservation Zones</t>
  </si>
  <si>
    <t>Net Gain</t>
  </si>
  <si>
    <t>Balanced Seas</t>
  </si>
  <si>
    <t>Notes:</t>
  </si>
  <si>
    <t>- No wave or tidal energy developments are anticipated within the ISCZ and Net Gain project areas over the IA timeline. As such, no costs are presented above for these project areas.</t>
  </si>
  <si>
    <t>- Total costs have been adjusted for duplication. It is assumed that the additional assessment cost for a licence application is independent of the number of pMCZs that needs to be taken into account.</t>
  </si>
  <si>
    <t>- It has not been possible to calculate any mitigatoin costs under scenario 2 as the expected locatoin of future inter-array and export cables is not known.</t>
  </si>
  <si>
    <t>MCZ IA Assumptions: Renewable Energy Sector - Scenario 1 (based on advice of Natural England, the JNCC, DECC and MMO and cost estimates provided by renewable energy developers)</t>
  </si>
  <si>
    <t>Confidential</t>
  </si>
  <si>
    <t>These assumptions have been based on advice from Natural England, the JNCC, MMO and DECC in terms of how they anticipate their advice to developers would differ for consents in the presence of a MCZ designation. This represents what actions they would expect of the developer over and above the mitigation of impact, and assessment of environmental impact that is already undertaken in the absence of a MCZ. This assumes that no additional mitigation of impact or analysis of impact required over and above what would already be required in the absence of a MCZ. This means no additional monitoring or data collection  costs, nor additional limits on technology, nor additional limits on O&amp;M techniques/activities. It assumes that additional costs would be incurred in the EIA only due to consideration of MCZ, features and conservation objectives and assessment of impact upon broad-scale habitats only.</t>
  </si>
  <si>
    <t>Phase</t>
  </si>
  <si>
    <t>Assumption</t>
  </si>
  <si>
    <t>Description of Cost (including unit cost assumption)</t>
  </si>
  <si>
    <t>rMCZs to which the additional costs apply (£m)</t>
  </si>
  <si>
    <t>PCLZ</t>
  </si>
  <si>
    <t>rMCZ 3</t>
  </si>
  <si>
    <t>rMCZ S</t>
  </si>
  <si>
    <t>rMCZ 4</t>
  </si>
  <si>
    <t>rMCZ 5</t>
  </si>
  <si>
    <t>NG 1b</t>
  </si>
  <si>
    <t>NG 2</t>
  </si>
  <si>
    <t>NG 4</t>
  </si>
  <si>
    <t>NG 5</t>
  </si>
  <si>
    <t>NG 6</t>
  </si>
  <si>
    <t>NG 7</t>
  </si>
  <si>
    <t>NG 8</t>
  </si>
  <si>
    <t>NG 9</t>
  </si>
  <si>
    <t>NG 10</t>
  </si>
  <si>
    <t>NG 11</t>
  </si>
  <si>
    <t>NG 13</t>
  </si>
  <si>
    <t>Morte Platform</t>
  </si>
  <si>
    <t>North of Lundy</t>
  </si>
  <si>
    <t>Pre-planning:</t>
  </si>
  <si>
    <t>DONG Energy: Cost of assessment of impacts upon MCZ features in EIA is assumed to be £2100 one-off cost based on 3 days @ £700/day/broad-scale habitat.  In the Potential Co-location Zone and NG 1b there are two broadscale habitats proposed for designation. It is assumed that one EIA is completed for each proposed development. For the Potential Co-location Zone, the cost applies to Walney Extension in 2013 only as the other developments are already consented. For NG 8 the costs are incurred before 2013. for NG 1b the cost is assumed to be incurred in 2013 only.</t>
  </si>
  <si>
    <t>Prior to start of 2013</t>
  </si>
  <si>
    <t xml:space="preserve">Forewind: Cost of assessment of impacts upon MCZ features in EIA is assumed to be £2500 - £6000 per wind farm. An average of high and low cost provided by Forewind for each rMCZ has been used here. However, for developments in NG5, NG6 and NG8 Forewind has said that costs will be incurred before 2013, but that an additional £22.5k (average of two costs) in 2013 and £11.25k (average of two costs) in 2014 wil be incurred. </t>
  </si>
  <si>
    <t>Narec: The additional cost in each EIA is assumed to be £5,000. However the EIA is expected to be completed before 2013 so is not included in the IA analysis.</t>
  </si>
  <si>
    <r>
      <rPr>
        <b/>
        <sz val="10"/>
        <rFont val="Arial"/>
        <family val="2"/>
      </rPr>
      <t xml:space="preserve">SSE RWE Npower: </t>
    </r>
    <r>
      <rPr>
        <sz val="10"/>
        <rFont val="Arial"/>
        <family val="2"/>
      </rPr>
      <t>Cost of assessment of impacts upon MCZ features in EIA is assumed to be £10,000. The full cost is assumed to be incurred annually over 2013-2015 in the IA period of analysis. Assumed to be one EIA per wind farm.</t>
    </r>
  </si>
  <si>
    <t>RWE Npower: The additional cost in each EIA is assumed to be £5,000-£10,000 per development per rMCZ considered. An average of the low and high cost is used here. For developments in NG4 and NG5, cost is assumed to be incurred in 2013. Assumed to be one EIA per wind farm.</t>
  </si>
  <si>
    <r>
      <rPr>
        <b/>
        <sz val="10"/>
        <rFont val="Arial"/>
        <family val="2"/>
      </rPr>
      <t>Warwick Energy:</t>
    </r>
    <r>
      <rPr>
        <sz val="10"/>
        <rFont val="Arial"/>
        <family val="2"/>
      </rPr>
      <t xml:space="preserve"> No costs provided. An average of all additional EIA costs provided has been used. Costs are assumed to be incurred in 2013. Assumed to be one EIA per wind farm.</t>
    </r>
  </si>
  <si>
    <r>
      <rPr>
        <b/>
        <sz val="10"/>
        <rFont val="Arial"/>
        <family val="2"/>
      </rPr>
      <t>Centrica:</t>
    </r>
    <r>
      <rPr>
        <sz val="10"/>
        <rFont val="Arial"/>
        <family val="2"/>
      </rPr>
      <t xml:space="preserve"> Additional in each EIA are assumed to occur in 2013. Assumed to be one EIA per wind farm.</t>
    </r>
  </si>
  <si>
    <t>Average</t>
  </si>
  <si>
    <t>MCZ IA Calculations: Renewable Energy Sector (Wind Energy) - Management scenario 1</t>
  </si>
  <si>
    <r>
      <t>Estimated cost impacts of r</t>
    </r>
    <r>
      <rPr>
        <b/>
        <u/>
        <sz val="10"/>
        <color theme="1"/>
        <rFont val="Arial"/>
        <family val="2"/>
      </rPr>
      <t>MCZ 2</t>
    </r>
    <r>
      <rPr>
        <b/>
        <sz val="10"/>
        <color theme="1"/>
        <rFont val="Arial"/>
        <family val="2"/>
      </rPr>
      <t>. Cost assumptions provided by DONG Energy.</t>
    </r>
  </si>
  <si>
    <t>Pre-planning</t>
  </si>
  <si>
    <t xml:space="preserve">Additional one-off costs in the assessment of environmental impact - Walney Extension wind farm * </t>
  </si>
  <si>
    <t>Annual costs - none</t>
  </si>
  <si>
    <t>Total one-off costs</t>
  </si>
  <si>
    <t>Total annual costs</t>
  </si>
  <si>
    <t>* West of Duddon Sands wind farm and Walney 1&amp;2 wind farm are already consented so in this scenario, no additional cost is anticipated.</t>
  </si>
  <si>
    <r>
      <t xml:space="preserve">Estimated cost impacts of </t>
    </r>
    <r>
      <rPr>
        <b/>
        <u/>
        <sz val="10"/>
        <color theme="1"/>
        <rFont val="Arial"/>
        <family val="2"/>
      </rPr>
      <t>Potential Co-location Zone (PCLZ)</t>
    </r>
    <r>
      <rPr>
        <b/>
        <sz val="10"/>
        <color theme="1"/>
        <rFont val="Arial"/>
        <family val="2"/>
      </rPr>
      <t>. Cost assumptions provided by DONG Energy.</t>
    </r>
  </si>
  <si>
    <r>
      <t>Estimated cost impacts of r</t>
    </r>
    <r>
      <rPr>
        <b/>
        <u/>
        <sz val="10"/>
        <color theme="1"/>
        <rFont val="Arial"/>
        <family val="2"/>
      </rPr>
      <t>MCZ 16 Lune-Wyre Estuary (Walney Extension wind farm)</t>
    </r>
    <r>
      <rPr>
        <b/>
        <sz val="10"/>
        <color theme="1"/>
        <rFont val="Arial"/>
        <family val="2"/>
      </rPr>
      <t>. Cost assumptions provided by DONG Energy.</t>
    </r>
  </si>
  <si>
    <t>One-off costs</t>
  </si>
  <si>
    <t xml:space="preserve">Additional costs in the assessment of environmental impact - Walney Extension wind farm * </t>
  </si>
  <si>
    <t>Additional one-off costs in the assessment of environmental impact - National Grid transmission cable route linked to Round 3 (Zone 9) wind farm</t>
  </si>
  <si>
    <r>
      <t xml:space="preserve">Estimated cost impacts of </t>
    </r>
    <r>
      <rPr>
        <b/>
        <u/>
        <sz val="10"/>
        <color theme="1"/>
        <rFont val="Arial"/>
        <family val="2"/>
      </rPr>
      <t>North of Lundy rMCZ</t>
    </r>
    <r>
      <rPr>
        <b/>
        <sz val="10"/>
        <color theme="1"/>
        <rFont val="Arial"/>
        <family val="2"/>
      </rPr>
      <t xml:space="preserve"> (Atlantic Array wind farm). Cost assumptions provided by RWE.</t>
    </r>
  </si>
  <si>
    <t>Additional costs in the assessment of environmental impact - Atlantic Array wind farm</t>
  </si>
  <si>
    <r>
      <t xml:space="preserve">Estimated cost impacts of </t>
    </r>
    <r>
      <rPr>
        <b/>
        <u/>
        <sz val="10"/>
        <color theme="1"/>
        <rFont val="Arial"/>
        <family val="2"/>
      </rPr>
      <t>Morte Platform rMCZ</t>
    </r>
    <r>
      <rPr>
        <b/>
        <sz val="10"/>
        <color theme="1"/>
        <rFont val="Arial"/>
        <family val="2"/>
      </rPr>
      <t xml:space="preserve"> (Atlantic Array wind farm). Cost assumptions provided by Scottish Power.</t>
    </r>
  </si>
  <si>
    <r>
      <t xml:space="preserve">Estimated cost impacts of </t>
    </r>
    <r>
      <rPr>
        <b/>
        <u/>
        <sz val="10"/>
        <color theme="1"/>
        <rFont val="Arial"/>
        <family val="2"/>
      </rPr>
      <t>rMCZ NG 1b (Galloper and East Anglia wind farm). Cost assumptions provided by SSE RWE Npower and Dong Energy.</t>
    </r>
    <r>
      <rPr>
        <b/>
        <sz val="10"/>
        <color theme="1"/>
        <rFont val="Arial"/>
        <family val="2"/>
      </rPr>
      <t xml:space="preserve"> </t>
    </r>
  </si>
  <si>
    <t>Pre-development</t>
  </si>
  <si>
    <t>Additional costs in the assessment of environmental impact - Galloper Extension wind farm</t>
  </si>
  <si>
    <t>Additional costs in the assessment of environmental impact - East Anglia wind farm</t>
  </si>
  <si>
    <r>
      <t xml:space="preserve">Estimated cost impacts of </t>
    </r>
    <r>
      <rPr>
        <b/>
        <u/>
        <sz val="10"/>
        <color theme="1"/>
        <rFont val="Arial"/>
        <family val="2"/>
      </rPr>
      <t xml:space="preserve">rMCZ NG 1c (Round 3 East Anglia zone export cable). </t>
    </r>
  </si>
  <si>
    <t xml:space="preserve">Additional costs in the assessment of environmental impact - Round 3 East Anglia zone export cable route </t>
  </si>
  <si>
    <t>Average additional licence application used based on quotes from eight developers.</t>
  </si>
  <si>
    <r>
      <t xml:space="preserve">Estimated cost impacts of </t>
    </r>
    <r>
      <rPr>
        <b/>
        <u/>
        <sz val="10"/>
        <color theme="1"/>
        <rFont val="Arial"/>
        <family val="2"/>
      </rPr>
      <t>rMCZ NG 2</t>
    </r>
    <r>
      <rPr>
        <b/>
        <sz val="10"/>
        <color theme="1"/>
        <rFont val="Arial"/>
        <family val="2"/>
      </rPr>
      <t xml:space="preserve"> (Dudgeon wind farm). No costs have been provided by Warwick Energy. An average of all additional EIA costs provided by developers has been used.</t>
    </r>
  </si>
  <si>
    <t>Additional one-off costs in the assessment of environmental impact - Dudgeon wind farm</t>
  </si>
  <si>
    <r>
      <t xml:space="preserve">Estimated cost impacts of </t>
    </r>
    <r>
      <rPr>
        <b/>
        <u/>
        <sz val="10"/>
        <color theme="1"/>
        <rFont val="Arial"/>
        <family val="2"/>
      </rPr>
      <t>rMCZ NG 4</t>
    </r>
    <r>
      <rPr>
        <b/>
        <sz val="10"/>
        <color theme="1"/>
        <rFont val="Arial"/>
        <family val="2"/>
      </rPr>
      <t xml:space="preserve"> (Race Bank, Hornsea and Triton Knoll wind farms). Cost assumptions provided by Centrica, RWE Npower and Smartwind</t>
    </r>
  </si>
  <si>
    <t>Costs presented below are combined for 3 developers, in order to protect commercial confidentiality where it has been requested.</t>
  </si>
  <si>
    <t>Additional one-off costs in the assessment of environmental impact - Race Bank wind farm, Triton Knoll wind farm and Hornsea wind farm</t>
  </si>
  <si>
    <r>
      <t xml:space="preserve">Estimated cost impacts of </t>
    </r>
    <r>
      <rPr>
        <b/>
        <u/>
        <sz val="10"/>
        <color theme="1"/>
        <rFont val="Arial"/>
        <family val="2"/>
      </rPr>
      <t>rMCZ NG 5</t>
    </r>
    <r>
      <rPr>
        <b/>
        <sz val="10"/>
        <color theme="1"/>
        <rFont val="Arial"/>
        <family val="2"/>
      </rPr>
      <t xml:space="preserve"> (Dogger Bank, Hornsea and Triton Knoll wind farms). Cost assumptions provided by Forewind, RWE Npower and Smartwind.</t>
    </r>
  </si>
  <si>
    <t>Additional costs in the assessment of environmental impact - Dogger Bank wind farm, Triton Knoll wind farm and Hornsea wind farm.</t>
  </si>
  <si>
    <r>
      <t xml:space="preserve">Estimated cost impacts of </t>
    </r>
    <r>
      <rPr>
        <b/>
        <u/>
        <sz val="10"/>
        <color theme="1"/>
        <rFont val="Arial"/>
        <family val="2"/>
      </rPr>
      <t>rMCZ NG 6</t>
    </r>
    <r>
      <rPr>
        <b/>
        <sz val="10"/>
        <color theme="1"/>
        <rFont val="Arial"/>
        <family val="2"/>
      </rPr>
      <t xml:space="preserve"> (Dogger Bank, Triton Knoll and Hornsea wind farms). Cost assumptions provided by Forewind, RWE Npower and Smartwind.</t>
    </r>
  </si>
  <si>
    <t>Additional one-off costs in the assessment of environmental impact - Dogger Bank wind farm, Triton Knoll and Hornsea wind farm.</t>
  </si>
  <si>
    <r>
      <t xml:space="preserve">Estimated cost impacts of </t>
    </r>
    <r>
      <rPr>
        <b/>
        <u/>
        <sz val="10"/>
        <color theme="1"/>
        <rFont val="Arial"/>
        <family val="2"/>
      </rPr>
      <t>rMCZ NG 8</t>
    </r>
    <r>
      <rPr>
        <b/>
        <sz val="10"/>
        <color theme="1"/>
        <rFont val="Arial"/>
        <family val="2"/>
      </rPr>
      <t xml:space="preserve"> (Dogger Bank wind farm). Cost assumptions provided by Forewind.</t>
    </r>
  </si>
  <si>
    <t>Additional one-off costs in the assessment of environmental impact - Dogger Bank wind farm *</t>
  </si>
  <si>
    <t>* Westermost Rough wind farm is already consented and so does not incur additional costs in this scenario.</t>
  </si>
  <si>
    <t>Additional one-off costs in the assessment of environmental impact - Dogger Bank wind farm.</t>
  </si>
  <si>
    <r>
      <t xml:space="preserve">Estimated cost impacts of </t>
    </r>
    <r>
      <rPr>
        <b/>
        <u/>
        <sz val="10"/>
        <color theme="1"/>
        <rFont val="Arial"/>
        <family val="2"/>
      </rPr>
      <t>rMCZ NG 10</t>
    </r>
    <r>
      <rPr>
        <b/>
        <sz val="10"/>
        <color theme="1"/>
        <rFont val="Arial"/>
        <family val="2"/>
      </rPr>
      <t xml:space="preserve"> (Dogger Bank wind farm). Cost assumptions provided by Forewind.</t>
    </r>
  </si>
  <si>
    <r>
      <t xml:space="preserve">Estimated cost impacts of </t>
    </r>
    <r>
      <rPr>
        <b/>
        <u/>
        <sz val="10"/>
        <color theme="1"/>
        <rFont val="Arial"/>
        <family val="2"/>
      </rPr>
      <t>rMCZ NG 11</t>
    </r>
    <r>
      <rPr>
        <b/>
        <sz val="10"/>
        <color theme="1"/>
        <rFont val="Arial"/>
        <family val="2"/>
      </rPr>
      <t xml:space="preserve"> (Dogger Bank wind farm). Cost assumptions provided by Forewind.</t>
    </r>
  </si>
  <si>
    <r>
      <t xml:space="preserve">Estimated cost impacts of </t>
    </r>
    <r>
      <rPr>
        <b/>
        <u/>
        <sz val="10"/>
        <color theme="1"/>
        <rFont val="Arial"/>
        <family val="2"/>
      </rPr>
      <t>rMCZ NG 13</t>
    </r>
    <r>
      <rPr>
        <b/>
        <sz val="10"/>
        <color theme="1"/>
        <rFont val="Arial"/>
        <family val="2"/>
      </rPr>
      <t xml:space="preserve"> (Dogger Bank wind farm). Cost assumptions provided by Forewind.</t>
    </r>
  </si>
  <si>
    <r>
      <t xml:space="preserve">Estimated cost impacts of </t>
    </r>
    <r>
      <rPr>
        <b/>
        <u/>
        <sz val="10"/>
        <color theme="1"/>
        <rFont val="Arial"/>
        <family val="2"/>
      </rPr>
      <t>rMCZ Reference Area NG 2a&amp;2b</t>
    </r>
    <r>
      <rPr>
        <b/>
        <sz val="10"/>
        <color theme="1"/>
        <rFont val="Arial"/>
        <family val="2"/>
      </rPr>
      <t xml:space="preserve"> (National Grid offshore export cable route). </t>
    </r>
  </si>
  <si>
    <t>Additional costs in the assessment of environmental impact - National Grid export cable</t>
  </si>
  <si>
    <r>
      <t xml:space="preserve">Estimated cost impacts of </t>
    </r>
    <r>
      <rPr>
        <b/>
        <u/>
        <sz val="10"/>
        <color theme="1"/>
        <rFont val="Arial"/>
        <family val="2"/>
      </rPr>
      <t xml:space="preserve">rMCZ Reference Area NG 3 </t>
    </r>
    <r>
      <rPr>
        <b/>
        <sz val="10"/>
        <color theme="1"/>
        <rFont val="Arial"/>
        <family val="2"/>
      </rPr>
      <t xml:space="preserve">  (National Grid offshore export cable routes).</t>
    </r>
  </si>
  <si>
    <t>Additional one-off costs in the assessment of environmental impact - National Grid export cable</t>
  </si>
  <si>
    <r>
      <t xml:space="preserve">Estimated cost impacts of </t>
    </r>
    <r>
      <rPr>
        <b/>
        <u/>
        <sz val="10"/>
        <color theme="1"/>
        <rFont val="Arial"/>
        <family val="2"/>
      </rPr>
      <t>rMCZ Reference Area NG 4</t>
    </r>
    <r>
      <rPr>
        <b/>
        <sz val="10"/>
        <color theme="1"/>
        <rFont val="Arial"/>
        <family val="2"/>
      </rPr>
      <t xml:space="preserve">  (National Grid offshore export cable routes).</t>
    </r>
  </si>
  <si>
    <r>
      <t xml:space="preserve">Estimated cost impacts of </t>
    </r>
    <r>
      <rPr>
        <b/>
        <u/>
        <sz val="10"/>
        <color theme="1"/>
        <rFont val="Arial"/>
        <family val="2"/>
      </rPr>
      <t>rMCZ Reference Area NG 5</t>
    </r>
    <r>
      <rPr>
        <b/>
        <sz val="10"/>
        <color theme="1"/>
        <rFont val="Arial"/>
        <family val="2"/>
      </rPr>
      <t xml:space="preserve">  (National Grid offshore export cable routes).</t>
    </r>
  </si>
  <si>
    <r>
      <t xml:space="preserve">Estimated cost impacts of </t>
    </r>
    <r>
      <rPr>
        <b/>
        <u/>
        <sz val="10"/>
        <color theme="1"/>
        <rFont val="Arial"/>
        <family val="2"/>
      </rPr>
      <t>rMCZ Reference Area NG 8</t>
    </r>
    <r>
      <rPr>
        <b/>
        <sz val="10"/>
        <color theme="1"/>
        <rFont val="Arial"/>
        <family val="2"/>
      </rPr>
      <t xml:space="preserve">  (National Grid offshore export cable routes).</t>
    </r>
  </si>
  <si>
    <t xml:space="preserve">Estimated cost impacts of rMCZ Blackwater, Crouch, Roach and Colne Estuaries (Round 3 Gunfleet Sands Demo). </t>
  </si>
  <si>
    <t>Additional one-off costs in the assessment of environmental impact - Gunfleet Sands Demonstration Site</t>
  </si>
  <si>
    <t xml:space="preserve">Estimated cost impacts of rMCZ The Swale Estuary (London Array). </t>
  </si>
  <si>
    <t>Additional one-off costs in the assessment of environmental impact - London Array</t>
  </si>
  <si>
    <t>Average additional licence application used based on quotes from eight developers. Frond mattressing cost estimate based on quotes from four developers.</t>
  </si>
  <si>
    <t xml:space="preserve">Estimated cost impacts of rMCZ Goodwin Sands (Thanet). </t>
  </si>
  <si>
    <t>Additional one-off costs in the assessment of environmental impact - Thanet</t>
  </si>
  <si>
    <r>
      <t xml:space="preserve">Estimated cost impacts of </t>
    </r>
    <r>
      <rPr>
        <b/>
        <u/>
        <sz val="10"/>
        <color theme="1"/>
        <rFont val="Arial"/>
        <family val="2"/>
      </rPr>
      <t>ALL rMCZs</t>
    </r>
    <r>
      <rPr>
        <b/>
        <sz val="10"/>
        <color theme="1"/>
        <rFont val="Arial"/>
        <family val="2"/>
      </rPr>
      <t xml:space="preserve">. Assumes costs are incurred in assessments of environmental impact per development irrespective of the number of rMCZs. </t>
    </r>
  </si>
  <si>
    <t>Cost estimates provided by eight developers. Duplication removed for cost impacts of multiple rMCZs on one wind farm. Assumes all rMCZs are designated.</t>
  </si>
  <si>
    <t>Additional one-off costs in the assessment of environmental impact:</t>
  </si>
  <si>
    <t>National Grid offshore export cable (linked to Round 3 Zone 9 zone)</t>
  </si>
  <si>
    <t>Walney Extension wind farm</t>
  </si>
  <si>
    <t>East Anglia wind farm</t>
  </si>
  <si>
    <t>Atlantic Array wind farm</t>
  </si>
  <si>
    <t>Galloper wind farm</t>
  </si>
  <si>
    <t>Dudgeon wind farm</t>
  </si>
  <si>
    <t>Race Bank wind farm</t>
  </si>
  <si>
    <t>Triton Knoll wind farm</t>
  </si>
  <si>
    <t>Dogger Bank wind farm</t>
  </si>
  <si>
    <t>Hornsea wind farm</t>
  </si>
  <si>
    <t>National Grid offshore export cable</t>
  </si>
  <si>
    <t>Gunfleet Sands Demo</t>
  </si>
  <si>
    <t xml:space="preserve"> Thanet</t>
  </si>
  <si>
    <t>London Array</t>
  </si>
  <si>
    <t>MCZ IA Calculations by Regional Project Area</t>
  </si>
  <si>
    <t xml:space="preserve">Estimated cost impacts of Irish Sea Conservation Zones rMCZs. Assumes costs are incurred in assessments of environmental impact per development irrespective of the number of rMCZs. </t>
  </si>
  <si>
    <t>Annual average</t>
  </si>
  <si>
    <t xml:space="preserve">Estimated cost impacts of Net Gain rMCZs. Assumes costs are incurred in assessments of environmental impact per development irrespective of the number of rMCZs. </t>
  </si>
  <si>
    <t>East Anglia Round 3 wind farm</t>
  </si>
  <si>
    <t xml:space="preserve">Estimated cost impacts of Finding Sanctuary rMCZs. Assumes costs are incurred in assessments of environmental impact per development irrespective of the number of rMCZs. </t>
  </si>
  <si>
    <t xml:space="preserve">Estimated cost impacts of Balanced Seas rMCZs. Assumes costs are incurred in assessments of environmental impact per development irrespective of the number of rMCZs. </t>
  </si>
  <si>
    <t>MCZ IA Assumptions: Renewable energy - Scenario 2 - based on advice of Natural England, the JNCC, DECC and MMO and cost estimates provided by renewable energy developers</t>
  </si>
  <si>
    <t>These assumptions have been based on advice from Natural England and the JNCC as an alternative to Scenario 1. This Scenario encompasses the assumptions made in Scenario 1 but also adds a few further additional costs that could arise due to the designation of MCZs. Natural England and JNCC have indicated that these additional assumptions are less likely to occur than those identified in Scenario 1. However, they are included here in response to the concerns of industry regarding the potential for additional site specific mitigation of impact costs (due to MCZs) that could arise. More detail is given in the method paper.</t>
  </si>
  <si>
    <t>Additional cost due to MCZs (£m)</t>
  </si>
  <si>
    <t>EIA (desk-top assessment): It is assumed that additional consultant/staff time is required to consider the MCZ location, its features and their conservation objectives in the EIA (based on JNCC &amp; Natural England advice (JNCC, 2011)). This includes additional time to assess the impact of the proposed development upon the broad-scale habitats in the MCZ, but no additional data collection is assumed to be required. This assumption is also included in scenarion one.</t>
  </si>
  <si>
    <t>Developer and site-specific costs used as per scenario 1</t>
  </si>
  <si>
    <t>As per Scenario 1 assumptions</t>
  </si>
  <si>
    <t>Construction</t>
  </si>
  <si>
    <t xml:space="preserve">It is assumed that yet-to-be-consented export cables will be required to re-route around a MCZ which is a reference area. It is assumed that all costs are one-off for each export cable. </t>
  </si>
  <si>
    <r>
      <t xml:space="preserve">It is assumed that export cables will have additional installation costs to pass through a MCZ. It is assumed that removable frond mattressing is used as scour protection for </t>
    </r>
    <r>
      <rPr>
        <u/>
        <sz val="10"/>
        <rFont val="Arial"/>
        <family val="2"/>
      </rPr>
      <t>yet-to-be consented</t>
    </r>
    <r>
      <rPr>
        <sz val="10"/>
        <rFont val="Arial"/>
        <family val="2"/>
      </rPr>
      <t xml:space="preserve"> cables in rMCZs that are not reference areas.  It is assumed that all costs are one-off for each export cable. Whilst this is likely to only be required in MCZs with soft sediment features only, for ease of analysis it is assumed to apply to all rMCZs which are likely to overlap with Rounds 2, 2.5 and 3 cables or cables included in the Offshore Development Information Statement 2011. 
</t>
    </r>
  </si>
  <si>
    <t>Repowering</t>
  </si>
  <si>
    <t>It is assumed that additional assessment of impact upon MCZ features is required in the repowering plan. Repowering is assumed to be required in year 25 of the development.</t>
  </si>
  <si>
    <t xml:space="preserve">Repowering assumed to be required in year 25 and so outside of IA period. </t>
  </si>
  <si>
    <t>Not quantified</t>
  </si>
  <si>
    <t>Decommissioning</t>
  </si>
  <si>
    <t>It is assumed that additional assessment of impact upon MCZ features is required in the decommissioning plan. Decommissioning is assumed to be required in year 50 of the development.</t>
  </si>
  <si>
    <t>Decommissioning assumed to be required in year 50 and so outside of the IA period.</t>
  </si>
  <si>
    <t>rMCZ (of 7 rMCZs)</t>
  </si>
  <si>
    <t xml:space="preserve">Wind farm export cables passing through rMCZs that are reference areas (cable routes for ODIS and Round 3 Zone 9 export cable not known by Crown Estate. No GIS data layer available. Therefore, distances based on regional economists scrutinising hard copy maps against the route indicated in the 2011 Offshore Development Information Statement). </t>
  </si>
  <si>
    <t>Additional distance to re-route around the reference area (irrespective of other constraints) in km</t>
  </si>
  <si>
    <t>Year of cost</t>
  </si>
  <si>
    <t>Irish Seas Conservation Zones (1 rMCZ)</t>
  </si>
  <si>
    <t>rMCZ RA S (ISCZ)</t>
  </si>
  <si>
    <t xml:space="preserve">Round 3 (Zone 9) export cable (2 x AC cables re-routed, each an additional distance of 5km) </t>
  </si>
  <si>
    <t>Net Gain (5 rMCZs)</t>
  </si>
  <si>
    <t>rMCZ RA 2a&amp;2b</t>
  </si>
  <si>
    <t>ODIS cable</t>
  </si>
  <si>
    <t>rMCZ RA 3</t>
  </si>
  <si>
    <t>rMCZ RA 4</t>
  </si>
  <si>
    <t>rMCZ RA 5</t>
  </si>
  <si>
    <t>rMCZ RA 8</t>
  </si>
  <si>
    <t>* Crown Estate initially identified proposed cable route for Zone 5 passing through Harwich Haven Reference Area and North Mistley Reference Area but removed these at a later date in March following close inspection by Balanced Seas (agreed with Crown Estate in March 2012)</t>
  </si>
  <si>
    <t>rMCZ (of 21 rMCZs)</t>
  </si>
  <si>
    <t xml:space="preserve">Wind farm proposed and yet-to-be consented export cables passing through rMCZs (list provided by Crown Estate on 1st March 2012). Cable routes for ODIS cables not known by Crown Estate. No GIS data layer available. Therefore, distances based on regional economists scrutinising hard copy/GIS maps against the route indicated in the 2011 Offshore Development Information Statement. </t>
  </si>
  <si>
    <t>Length of cable route passing through rMCZ  in km (actual cable routes not available from Crown Estate due to commercial confidentiality, therefore if cable route not known by economists (as at 6th March 2012) then estimated based on length of cable passing through the rMCZ by assuming it is equal to the longest length of each rMCZ.)</t>
  </si>
  <si>
    <t>Irish Seas Conservation Zones (4 rMCZs)</t>
  </si>
  <si>
    <t xml:space="preserve">rMCZ 2 West of Walney </t>
  </si>
  <si>
    <t>Rounds 2 &amp; 2.5 export cable:  proposed cable route for Walney Extension wind farm passes through the site (length based on actual known cable route provided by developer as at 20.10.11)</t>
  </si>
  <si>
    <t xml:space="preserve">rMCZ 3 </t>
  </si>
  <si>
    <t>ODIS cable: 4 x AC cables 10km each: Round 3 Zone 9</t>
  </si>
  <si>
    <t xml:space="preserve">PCLZ </t>
  </si>
  <si>
    <t>Rounds 2 &amp; 2.5 export cable: proposed export cable routes for the Walney Extension wind farm (length based on actual known cable route provided by developer as at 20.10.11)</t>
  </si>
  <si>
    <t xml:space="preserve">rMCZ 16 Lune Wyre </t>
  </si>
  <si>
    <t>Rounds 2 &amp; 2.5 export cable: Walney Extension export cable route (length based on actual known cable route provided by developer as at 20.10.11)</t>
  </si>
  <si>
    <t>Net Gain (13 rMCZs)</t>
  </si>
  <si>
    <t xml:space="preserve">rMCZ NG 1b orford inshore </t>
  </si>
  <si>
    <t>Galloper wind farm cable in site (length based on actual known cable route)</t>
  </si>
  <si>
    <t>Round 3 export cable: Zone 5 export cable (ScottishPower Renewables (SPR) and Vattenfall Wind Power Ltd) East Anglia wind farm</t>
  </si>
  <si>
    <t xml:space="preserve">rMCZ NG 1C Alde Ore Estuary </t>
  </si>
  <si>
    <t xml:space="preserve">rMCZ NG 2 Cromer Shoal Chalk Beds </t>
  </si>
  <si>
    <t>ODIS cable: 1 x DC cable: wind farm export cable route</t>
  </si>
  <si>
    <t>rMCZ NG 4 Wash Approach</t>
  </si>
  <si>
    <t>Triton Knoll wind farm
Race Bank wind farm</t>
  </si>
  <si>
    <t>Hornsea wind farm export cable routes</t>
  </si>
  <si>
    <t xml:space="preserve">rMCZ NG 5  Lincs Belt </t>
  </si>
  <si>
    <t>Round 3 export cable: : Zone 4 export cable (Smartwind consortia) - Hornsea</t>
  </si>
  <si>
    <t>Triton Knoll export cable route</t>
  </si>
  <si>
    <t>Round 3 Dogger Bank zone export cable route</t>
  </si>
  <si>
    <t>rMCZ NG 6 Silver Pit</t>
  </si>
  <si>
    <t>Round 3 export cable: Zone 3 export cable (Forewind Consortia) Dogger Bank wind farm</t>
  </si>
  <si>
    <t>Round 2 Triton Knoll export cable route</t>
  </si>
  <si>
    <t>rMCZ NG 7 Markham's Triangle</t>
  </si>
  <si>
    <t xml:space="preserve">rMCZ NG 8 Holderness Inshore </t>
  </si>
  <si>
    <t>Round 3 export cable: Zone 3 export cable (Forewind Consortia) Dogger Bank wind farm (sourced from developer)</t>
  </si>
  <si>
    <t>rMCZ NG9 Holderness Offshore</t>
  </si>
  <si>
    <t>rMCZ NG10 Castle Ground</t>
  </si>
  <si>
    <t xml:space="preserve">rMCZNG 11 Runswick Bay </t>
  </si>
  <si>
    <t>rMCZ NG 12 Compass Rose</t>
  </si>
  <si>
    <t xml:space="preserve">rMCZ NG 13 Coquet to St Mary's </t>
  </si>
  <si>
    <t>Round 3 export cable: Blyth Demo</t>
  </si>
  <si>
    <t>Balanced Seas (3 rMCZs)</t>
  </si>
  <si>
    <t xml:space="preserve">rMCZ 3 Blackwater, Crouch, Roach and Colne Estuaries </t>
  </si>
  <si>
    <t>Round 3 export cable: Gunfleet Demo</t>
  </si>
  <si>
    <t xml:space="preserve">rMCZ 10 The Swale Estuary </t>
  </si>
  <si>
    <t xml:space="preserve">rMCZ 8 Goodwin Sands </t>
  </si>
  <si>
    <t>Thanet</t>
  </si>
  <si>
    <t>* Crown Estate initially identified proposed cable route for Zone 5 passing through MCZ 2 Stour &amp; Orwell but removed these at a later date in March following close inspection by Balanced Seas (agreed with Crown Estate in March 2012)</t>
  </si>
  <si>
    <t>** Sheringham Shoal export cable route (10km) passes through NG 2 Cromer Shoals but Net Gain has reported that this will be constructed and operational by the end of 2012. Therefore it is not incldued in costs. Reportedly, it will not pass through NG 4 (as indicated by The Crown Estate).</t>
  </si>
  <si>
    <t>MCZ IA Calculations: Renewable Energy Sector (Wind Energy) - Scenario 2</t>
  </si>
  <si>
    <r>
      <t xml:space="preserve">Estimated cost impacts of </t>
    </r>
    <r>
      <rPr>
        <b/>
        <u/>
        <sz val="10"/>
        <color theme="1"/>
        <rFont val="Arial"/>
        <family val="2"/>
      </rPr>
      <t>Potential Co-location Zone (PCLZ) (Walney Extension wind farm)</t>
    </r>
    <r>
      <rPr>
        <b/>
        <sz val="10"/>
        <color theme="1"/>
        <rFont val="Arial"/>
        <family val="2"/>
      </rPr>
      <t xml:space="preserve">. </t>
    </r>
  </si>
  <si>
    <t>Additional one-off cost for frond mattressing along yet-to-be-consented Walney Extension export cable route</t>
  </si>
  <si>
    <t>Additional licence application cost provided by DONG Energy. Frond mattressing cost estimate based on quotes from four developers.</t>
  </si>
  <si>
    <r>
      <t>Estimated cost impacts of r</t>
    </r>
    <r>
      <rPr>
        <b/>
        <u/>
        <sz val="10"/>
        <color theme="1"/>
        <rFont val="Arial"/>
        <family val="2"/>
      </rPr>
      <t>MCZ 2 West of Walney (Walney Extension wind farm)</t>
    </r>
    <r>
      <rPr>
        <b/>
        <sz val="10"/>
        <color theme="1"/>
        <rFont val="Arial"/>
        <family val="2"/>
      </rPr>
      <t xml:space="preserve">. </t>
    </r>
  </si>
  <si>
    <r>
      <t>Estimated cost impacts of r</t>
    </r>
    <r>
      <rPr>
        <b/>
        <u/>
        <sz val="10"/>
        <color theme="1"/>
        <rFont val="Arial"/>
        <family val="2"/>
      </rPr>
      <t>MCZ 16 Lune-Wyre Estuary (Walney Extension wind farm)</t>
    </r>
    <r>
      <rPr>
        <b/>
        <sz val="10"/>
        <color theme="1"/>
        <rFont val="Arial"/>
        <family val="2"/>
      </rPr>
      <t>.</t>
    </r>
  </si>
  <si>
    <r>
      <t>Estimated cost impacts of r</t>
    </r>
    <r>
      <rPr>
        <b/>
        <u/>
        <sz val="10"/>
        <color theme="1"/>
        <rFont val="Arial"/>
        <family val="2"/>
      </rPr>
      <t>MCZ 3 (Round 3 Irish Sea Zone and National Grid offshore export cable)</t>
    </r>
    <r>
      <rPr>
        <b/>
        <sz val="10"/>
        <color theme="1"/>
        <rFont val="Arial"/>
        <family val="2"/>
      </rPr>
      <t>.</t>
    </r>
  </si>
  <si>
    <t>Additional one-off cost for frond mattressing along yet-to-be-consented Round 3 offshore export cable route</t>
  </si>
  <si>
    <r>
      <t>Estimated cost impacts of r</t>
    </r>
    <r>
      <rPr>
        <b/>
        <u/>
        <sz val="10"/>
        <color theme="1"/>
        <rFont val="Arial"/>
        <family val="2"/>
      </rPr>
      <t xml:space="preserve">MCZ Reference Area S </t>
    </r>
    <r>
      <rPr>
        <b/>
        <sz val="10"/>
        <color theme="1"/>
        <rFont val="Arial"/>
        <family val="2"/>
      </rPr>
      <t xml:space="preserve">(Round 3 Irish Sea Zone and National Grid offshore export cable). </t>
    </r>
  </si>
  <si>
    <r>
      <t xml:space="preserve">Estimated cost impacts of </t>
    </r>
    <r>
      <rPr>
        <b/>
        <u/>
        <sz val="10"/>
        <color theme="1"/>
        <rFont val="Arial"/>
        <family val="2"/>
      </rPr>
      <t>North of Lundy rMCZ</t>
    </r>
    <r>
      <rPr>
        <b/>
        <sz val="10"/>
        <color theme="1"/>
        <rFont val="Arial"/>
        <family val="2"/>
      </rPr>
      <t xml:space="preserve"> (Round 3 Atlantic Array wind farm). </t>
    </r>
  </si>
  <si>
    <t>Additional one-off costs in the assessment of environmental impact - Round 3 Atlantic Array zone</t>
  </si>
  <si>
    <t>Additional licence application cost provided by RWE. Frond mattressing cost estimate based on quotes from four developers.</t>
  </si>
  <si>
    <r>
      <t xml:space="preserve">Estimated cost impacts of </t>
    </r>
    <r>
      <rPr>
        <b/>
        <u/>
        <sz val="10"/>
        <color theme="1"/>
        <rFont val="Arial"/>
        <family val="2"/>
      </rPr>
      <t>Morte Platform rMCZ</t>
    </r>
    <r>
      <rPr>
        <b/>
        <sz val="10"/>
        <color theme="1"/>
        <rFont val="Arial"/>
        <family val="2"/>
      </rPr>
      <t xml:space="preserve"> (Round 3 Atlantic Array wind farm). </t>
    </r>
  </si>
  <si>
    <t>Additional licence application cost provided by Scottish Power. Frond mattressing cost estimate based on quotes from four developers.</t>
  </si>
  <si>
    <r>
      <t xml:space="preserve">Estimated cost impacts of </t>
    </r>
    <r>
      <rPr>
        <b/>
        <u/>
        <sz val="10"/>
        <color theme="1"/>
        <rFont val="Arial"/>
        <family val="2"/>
      </rPr>
      <t>NG 1b (Galloper wind farm and Round 3 East Anglia zone).</t>
    </r>
    <r>
      <rPr>
        <b/>
        <sz val="10"/>
        <color theme="1"/>
        <rFont val="Arial"/>
        <family val="2"/>
      </rPr>
      <t xml:space="preserve"> </t>
    </r>
  </si>
  <si>
    <t>Additional one-off costs in the assessment of environmental impact - Galloper Extension wind farm</t>
  </si>
  <si>
    <t>Additional one-off costs in the assessment of environmental impact - Round 3 East Anglia zone</t>
  </si>
  <si>
    <t>Additional one-off cost for frond mattressing along Galloper wind farm export cable route</t>
  </si>
  <si>
    <t>Additional one-off cost for frond mattressing along yet-to-be-consented Round 3 East Anglia wind farm export cable route</t>
  </si>
  <si>
    <t>Additional licence application cost provided by SSE RWE Npower and Dong Energy. Frond mattressing cost estimate based on quotes from four developers.</t>
  </si>
  <si>
    <r>
      <t xml:space="preserve">Estimated cost impacts of </t>
    </r>
    <r>
      <rPr>
        <b/>
        <u/>
        <sz val="10"/>
        <color theme="1"/>
        <rFont val="Arial"/>
        <family val="2"/>
      </rPr>
      <t xml:space="preserve">NG 1c (Round 3 East Anglia zone export cable). </t>
    </r>
  </si>
  <si>
    <t xml:space="preserve">Additional one-off costs in the assessment of environmental impact - Round 3 East Anglia zone export cable route </t>
  </si>
  <si>
    <t xml:space="preserve">Additional one-off cost for frond mattressing along yet-to-be-consented Round 3 East Anglia zone export cable route </t>
  </si>
  <si>
    <r>
      <t xml:space="preserve">Estimated cost impacts of </t>
    </r>
    <r>
      <rPr>
        <b/>
        <u/>
        <sz val="10"/>
        <color theme="1"/>
        <rFont val="Arial"/>
        <family val="2"/>
      </rPr>
      <t>NG 2</t>
    </r>
    <r>
      <rPr>
        <b/>
        <sz val="10"/>
        <color theme="1"/>
        <rFont val="Arial"/>
        <family val="2"/>
      </rPr>
      <t xml:space="preserve"> (Dudgeon wind farm and and National Grid offshore transmission cable). </t>
    </r>
  </si>
  <si>
    <t>Additional one-off cost for frond mattressing along yet-to-be-consented National Grid offshore transmission cable route</t>
  </si>
  <si>
    <t>Additional licence application cost based on an average of estimates from eight developers. Frond mattressing cost estimate based on quotes from four developers.</t>
  </si>
  <si>
    <r>
      <t xml:space="preserve">Estimated cost impacts of </t>
    </r>
    <r>
      <rPr>
        <b/>
        <u/>
        <sz val="10"/>
        <color theme="1"/>
        <rFont val="Arial"/>
        <family val="2"/>
      </rPr>
      <t>NG 4</t>
    </r>
    <r>
      <rPr>
        <b/>
        <sz val="10"/>
        <color theme="1"/>
        <rFont val="Arial"/>
        <family val="2"/>
      </rPr>
      <t xml:space="preserve"> (Race Bank, Hornsea and Triton Knoll wind farms). </t>
    </r>
  </si>
  <si>
    <t>Additional one-off cost for frond mattressing along yet-to-be-consented Hornsea wind farm export cable routes</t>
  </si>
  <si>
    <t>Additional one-off cost for frond mattressing along yet-to-be-consented Race Bank and Triton Knoll wind farms export cable routes</t>
  </si>
  <si>
    <t>Additional licence application cost provided by Centrica, RWE Npower and Smartwind (combined for confidentiality reasons).Cable protection cost estimate based on quotes from four developers.</t>
  </si>
  <si>
    <r>
      <t xml:space="preserve">Estimated cost impacts of </t>
    </r>
    <r>
      <rPr>
        <b/>
        <u/>
        <sz val="10"/>
        <color theme="1"/>
        <rFont val="Arial"/>
        <family val="2"/>
      </rPr>
      <t>NG 5</t>
    </r>
    <r>
      <rPr>
        <b/>
        <sz val="10"/>
        <color theme="1"/>
        <rFont val="Arial"/>
        <family val="2"/>
      </rPr>
      <t xml:space="preserve"> (Round 3 Dogger Bank zone, Triton Knoll wind farm and Round 3 Hornsea zone). </t>
    </r>
  </si>
  <si>
    <t>Additional one-off costs in the assessment of environmental impact - Round 3 Dogger Bank zone, Triton Knoll wind farm and Round 3 Hornsea zone.</t>
  </si>
  <si>
    <t>Additional one-off cost for frond mattressing along yet-to-be-consented Round 3 Dogger Bank zone export cable route</t>
  </si>
  <si>
    <t>Additional one-off cost for frond mattressing along yet-to-be-consented Triton Knoll export cable route</t>
  </si>
  <si>
    <t>Additional one-off cost for frond mattressing along yet-to-be-consented Round 3 Hornsea zone export cable route</t>
  </si>
  <si>
    <t>Additional licence application cost provided by Forewind, RWE Npower and Smartwind (combined for confidentiality reasons). Frond mattressing cost estimate based on quotes from four developers.</t>
  </si>
  <si>
    <r>
      <t xml:space="preserve">Estimated cost impacts of </t>
    </r>
    <r>
      <rPr>
        <b/>
        <u/>
        <sz val="10"/>
        <color theme="1"/>
        <rFont val="Arial"/>
        <family val="2"/>
      </rPr>
      <t>NG 6</t>
    </r>
    <r>
      <rPr>
        <b/>
        <sz val="10"/>
        <color theme="1"/>
        <rFont val="Arial"/>
        <family val="2"/>
      </rPr>
      <t xml:space="preserve"> (Round 3 Dogger Bank zone, Triton Knoll wind farm and Round 3 Hornsea zone). </t>
    </r>
  </si>
  <si>
    <t>Additional one-off cost for frond mattressing along yet-to-be-consented Round 2 Triton Knoll export cable route</t>
  </si>
  <si>
    <r>
      <t xml:space="preserve">Estimated cost impacts of </t>
    </r>
    <r>
      <rPr>
        <b/>
        <u/>
        <sz val="10"/>
        <color theme="1"/>
        <rFont val="Arial"/>
        <family val="2"/>
      </rPr>
      <t>NG 8</t>
    </r>
    <r>
      <rPr>
        <b/>
        <sz val="10"/>
        <color theme="1"/>
        <rFont val="Arial"/>
        <family val="2"/>
      </rPr>
      <t xml:space="preserve"> (Round 3 Dogger Bank zone*). </t>
    </r>
  </si>
  <si>
    <t>Additional one-off costs in the assessment of environmental impact - Round 3 Dogger Bank zone</t>
  </si>
  <si>
    <t>Additional one-off cost for frond mattressing along yet-to-be-consented Dogger Bank export cable route</t>
  </si>
  <si>
    <t>* Westermost Rough wind farm and Humber Gateway wind farm is already consented and so does not incur additional costs in this scenario.</t>
  </si>
  <si>
    <t>Additional licence application cost for Humber Gateway based on an average of estimates from eight developers. Additional licence application cost provided by Forewind. Frond mattressing cost estimate based on quotes from four developers.</t>
  </si>
  <si>
    <r>
      <t xml:space="preserve">Estimated cost impacts of </t>
    </r>
    <r>
      <rPr>
        <b/>
        <u/>
        <sz val="10"/>
        <color theme="1"/>
        <rFont val="Arial"/>
        <family val="2"/>
      </rPr>
      <t>NG 9</t>
    </r>
    <r>
      <rPr>
        <b/>
        <sz val="10"/>
        <color theme="1"/>
        <rFont val="Arial"/>
        <family val="2"/>
      </rPr>
      <t xml:space="preserve"> (Round 3 Dogger Bank zone). </t>
    </r>
  </si>
  <si>
    <t>Additional one-off costs in the assessment of environmental impact - Round 3 Dogger Bank zone.</t>
  </si>
  <si>
    <t>Additional one-off cost for yet-to-be-consented frond mattressing along Round 3 Dogger Bank zone export cable route</t>
  </si>
  <si>
    <t>Additional licence application cost provided by Forewind. Frond mattressing cost estimate based on quotes from four developers.</t>
  </si>
  <si>
    <r>
      <t xml:space="preserve">Estimated cost impacts of </t>
    </r>
    <r>
      <rPr>
        <b/>
        <u/>
        <sz val="10"/>
        <color theme="1"/>
        <rFont val="Arial"/>
        <family val="2"/>
      </rPr>
      <t>NG 10</t>
    </r>
    <r>
      <rPr>
        <b/>
        <sz val="10"/>
        <color theme="1"/>
        <rFont val="Arial"/>
        <family val="2"/>
      </rPr>
      <t xml:space="preserve"> (Round 3 Dogger Bank zone). </t>
    </r>
  </si>
  <si>
    <r>
      <t xml:space="preserve">Estimated cost impacts of </t>
    </r>
    <r>
      <rPr>
        <b/>
        <u/>
        <sz val="10"/>
        <color theme="1"/>
        <rFont val="Arial"/>
        <family val="2"/>
      </rPr>
      <t>NG 11</t>
    </r>
    <r>
      <rPr>
        <b/>
        <sz val="10"/>
        <color theme="1"/>
        <rFont val="Arial"/>
        <family val="2"/>
      </rPr>
      <t xml:space="preserve"> (Round 3 Dogger Bank zone). </t>
    </r>
  </si>
  <si>
    <r>
      <t xml:space="preserve">Estimated cost impacts of </t>
    </r>
    <r>
      <rPr>
        <b/>
        <u/>
        <sz val="10"/>
        <color theme="1"/>
        <rFont val="Arial"/>
        <family val="2"/>
      </rPr>
      <t>NG 13</t>
    </r>
    <r>
      <rPr>
        <b/>
        <sz val="10"/>
        <color theme="1"/>
        <rFont val="Arial"/>
        <family val="2"/>
      </rPr>
      <t xml:space="preserve"> (Round 3 Dogger Bank zone). </t>
    </r>
  </si>
  <si>
    <r>
      <t xml:space="preserve">Estimated cost impacts of </t>
    </r>
    <r>
      <rPr>
        <b/>
        <u/>
        <sz val="10"/>
        <color theme="1"/>
        <rFont val="Arial"/>
        <family val="2"/>
      </rPr>
      <t>NG 2a&amp;b Reference Area</t>
    </r>
    <r>
      <rPr>
        <b/>
        <sz val="10"/>
        <color theme="1"/>
        <rFont val="Arial"/>
        <family val="2"/>
      </rPr>
      <t xml:space="preserve"> (National Grid transmission cable route). </t>
    </r>
  </si>
  <si>
    <t>Additional one-off costs in the assessment of environmental impact - National Grid transmission cable route</t>
  </si>
  <si>
    <t>One-off cost to re-route yet-to-be consented cable around reference area</t>
  </si>
  <si>
    <r>
      <t xml:space="preserve">Estimated cost impacts of </t>
    </r>
    <r>
      <rPr>
        <b/>
        <u/>
        <sz val="10"/>
        <color theme="1"/>
        <rFont val="Arial"/>
        <family val="2"/>
      </rPr>
      <t>NG 3 Reference Area</t>
    </r>
    <r>
      <rPr>
        <b/>
        <sz val="10"/>
        <color theme="1"/>
        <rFont val="Arial"/>
        <family val="2"/>
      </rPr>
      <t xml:space="preserve">  (National Grid transmission cable route).</t>
    </r>
  </si>
  <si>
    <r>
      <t xml:space="preserve">Estimated cost impacts of </t>
    </r>
    <r>
      <rPr>
        <b/>
        <u/>
        <sz val="10"/>
        <color theme="1"/>
        <rFont val="Arial"/>
        <family val="2"/>
      </rPr>
      <t>NG 4 Reference Area</t>
    </r>
    <r>
      <rPr>
        <b/>
        <sz val="10"/>
        <color theme="1"/>
        <rFont val="Arial"/>
        <family val="2"/>
      </rPr>
      <t xml:space="preserve">  (National Grid transmission cable route).</t>
    </r>
  </si>
  <si>
    <r>
      <t xml:space="preserve">Estimated cost impacts of </t>
    </r>
    <r>
      <rPr>
        <b/>
        <u/>
        <sz val="10"/>
        <color theme="1"/>
        <rFont val="Arial"/>
        <family val="2"/>
      </rPr>
      <t>NG 5 Reference Area</t>
    </r>
    <r>
      <rPr>
        <b/>
        <sz val="10"/>
        <color theme="1"/>
        <rFont val="Arial"/>
        <family val="2"/>
      </rPr>
      <t xml:space="preserve">  (National Grid transmission cable route).</t>
    </r>
  </si>
  <si>
    <r>
      <t xml:space="preserve">Estimated cost impacts of </t>
    </r>
    <r>
      <rPr>
        <b/>
        <u/>
        <sz val="10"/>
        <color theme="1"/>
        <rFont val="Arial"/>
        <family val="2"/>
      </rPr>
      <t>NG 8 Reference Area</t>
    </r>
    <r>
      <rPr>
        <b/>
        <sz val="10"/>
        <color theme="1"/>
        <rFont val="Arial"/>
        <family val="2"/>
      </rPr>
      <t xml:space="preserve">  (National Grid transmission cable route).</t>
    </r>
  </si>
  <si>
    <t xml:space="preserve">Estimated cost impacts of Blackwater, Crouch, Roach and Colne Estuaries rMCZ (Round 3 Gunfleet Sands Demonstration site). </t>
  </si>
  <si>
    <t>Additional one-off costs in the assessment of environmental impact - Round 3 Gunfleet Demonstration site</t>
  </si>
  <si>
    <t>Additional one-off cost for frond mattressing along yet-to-be-consented  Round 3 Gunfleet Demo export cable route</t>
  </si>
  <si>
    <t xml:space="preserve">Estimated cost impacts of The Swale Estuary rMCZ (London Array). </t>
  </si>
  <si>
    <t>Additional one-off cost for frond mattressing along yet-to-be-consented  London Array export cable route</t>
  </si>
  <si>
    <t xml:space="preserve">Estimated cost impacts of Goodwin Sands rMCZ (Thanet). </t>
  </si>
  <si>
    <t>Additional one-off cost for frond mattressing along yet-to-be-consented Thanet export cable route</t>
  </si>
  <si>
    <r>
      <t xml:space="preserve">Estimated cost impacts of </t>
    </r>
    <r>
      <rPr>
        <b/>
        <u/>
        <sz val="10"/>
        <color theme="1"/>
        <rFont val="Arial"/>
        <family val="2"/>
      </rPr>
      <t>Irish Sea Conservation Zones rMCZs</t>
    </r>
    <r>
      <rPr>
        <b/>
        <sz val="10"/>
        <color theme="1"/>
        <rFont val="Arial"/>
        <family val="2"/>
      </rPr>
      <t xml:space="preserve">. Assumes costs are incurred in assessments of environmental impact per development irrespective of the number of rMCZs. </t>
    </r>
  </si>
  <si>
    <t>Sub-total</t>
  </si>
  <si>
    <t>Additional one-off construction costs:</t>
  </si>
  <si>
    <t>Round 3 (Zone 9) offshore export cable</t>
  </si>
  <si>
    <r>
      <t xml:space="preserve">Estimated cost impacts of </t>
    </r>
    <r>
      <rPr>
        <b/>
        <u/>
        <sz val="10"/>
        <color theme="1"/>
        <rFont val="Arial"/>
        <family val="2"/>
      </rPr>
      <t>Net Gain rMCZs</t>
    </r>
    <r>
      <rPr>
        <b/>
        <sz val="10"/>
        <color theme="1"/>
        <rFont val="Arial"/>
        <family val="2"/>
      </rPr>
      <t xml:space="preserve">. Assumes costs are incurred in assessments of environmental impact per development irrespective of the number of rMCZs. </t>
    </r>
  </si>
  <si>
    <t>Round 3 East Anglia zone</t>
  </si>
  <si>
    <t>Round 3 Dogger Bank zone</t>
  </si>
  <si>
    <t>Round 3 Hornsea zone</t>
  </si>
  <si>
    <t>National Grid transmission cable route</t>
  </si>
  <si>
    <t>Annual costs</t>
  </si>
  <si>
    <t>None</t>
  </si>
  <si>
    <t>Present value</t>
  </si>
  <si>
    <t xml:space="preserve">Estimated cost impacts of ALL rMCZs. Assumes costs are incurred in assessments of environmental impact per development irrespective of the number of rMCZs. </t>
  </si>
  <si>
    <t>All value are £million</t>
  </si>
  <si>
    <t>TOTAL</t>
  </si>
  <si>
    <t>ANNUAL AV.</t>
  </si>
  <si>
    <t>Period</t>
  </si>
  <si>
    <t>Additional costs in the assessment of environmental impact:</t>
  </si>
  <si>
    <t>Round 3 Atlantic Array zone</t>
  </si>
  <si>
    <t>London Array wind farm</t>
  </si>
  <si>
    <t>Thanet wind farm</t>
  </si>
  <si>
    <r>
      <t xml:space="preserve">Estimated cost impacts of </t>
    </r>
    <r>
      <rPr>
        <b/>
        <u/>
        <sz val="10"/>
        <color theme="1"/>
        <rFont val="Arial"/>
        <family val="2"/>
      </rPr>
      <t>Finding Sanctuary rMCZs.</t>
    </r>
    <r>
      <rPr>
        <b/>
        <sz val="10"/>
        <color theme="1"/>
        <rFont val="Arial"/>
        <family val="2"/>
      </rPr>
      <t xml:space="preserve"> Assumes costs are incurred in assessments of environmental impact per development irrespective of the number of rMCZs. </t>
    </r>
  </si>
  <si>
    <r>
      <t xml:space="preserve">Estimated cost impacts of </t>
    </r>
    <r>
      <rPr>
        <b/>
        <u/>
        <sz val="10"/>
        <color theme="1"/>
        <rFont val="Arial"/>
        <family val="2"/>
      </rPr>
      <t>Balanced Seas rMCZs</t>
    </r>
    <r>
      <rPr>
        <b/>
        <sz val="10"/>
        <color theme="1"/>
        <rFont val="Arial"/>
        <family val="2"/>
      </rPr>
      <t xml:space="preserve">. Assumes costs are incurred in assessments of environmental impact per development irrespective of the number of rMCZs. </t>
    </r>
  </si>
  <si>
    <t>Additional one-off costs in the assessment of environmental impact - Round 3 Gunfleet Demo</t>
  </si>
  <si>
    <t>MCZ IA Assumptions and Calculations: Renewable energy (Wave &amp; Tidal Energy) - Calculations and Assumptions for Scenario 1 and Scenario 2</t>
  </si>
  <si>
    <t>A. ADDITIONAL ASSESSMENT COST ASSUMPTIONS FOR FUTURE LICENCE APPLICATIONS</t>
  </si>
  <si>
    <t>Estimate Number 1 (source: Scottish Power, pers.coms,2011)</t>
  </si>
  <si>
    <t>Cost calculation details:</t>
  </si>
  <si>
    <t>Consultant fees of 6 days @ £700/day + legal review @ £800, per Broad-scale Habitat</t>
  </si>
  <si>
    <t>Cost per broad-scale habitat per application, £m:</t>
  </si>
  <si>
    <t>Estimate Numbers 2 to 9 (source: wind farm developers, pers. com., 2011 - see Scenario 1 assumptions tabe for further details)</t>
  </si>
  <si>
    <t>Average estimate of £0.012m per rMCZ (i.e. £0.012m x 8 developer estimates)</t>
  </si>
  <si>
    <t>Cost per rMCZ, £m:</t>
  </si>
  <si>
    <t>Note: in the calculations undertaken for wave &amp; tidal energy under scenario 1, the cost estimates provided above have been applied using the following weightings. The weightings represent the number of developers providing cost estimates: (0.005*1); (0.012*8)</t>
  </si>
  <si>
    <t xml:space="preserve">Finding Sanctuary </t>
  </si>
  <si>
    <t>B. TIDAL GENERATION POTENTIAL AND COSTS</t>
  </si>
  <si>
    <t xml:space="preserve">B.1 </t>
  </si>
  <si>
    <t>Estimated no. future license applications (source: DECC,pers.com,2011)</t>
  </si>
  <si>
    <t>Estimated MW capacity and year range (source: PMS, 2011)</t>
  </si>
  <si>
    <t>Potential Development Area</t>
  </si>
  <si>
    <t>2010-15</t>
  </si>
  <si>
    <t>2015-20</t>
  </si>
  <si>
    <t>2020-25</t>
  </si>
  <si>
    <t>2025-30</t>
  </si>
  <si>
    <t>Inner Bristol Channel</t>
  </si>
  <si>
    <t>Lundy and Outer Severn</t>
  </si>
  <si>
    <t>Land's End Coastal</t>
  </si>
  <si>
    <t>Portland</t>
  </si>
  <si>
    <t xml:space="preserve">B.2 
</t>
  </si>
  <si>
    <t>Estimated number of future license applications by year range (source: DECC,pers.com,2011)</t>
  </si>
  <si>
    <t>rMCZs</t>
  </si>
  <si>
    <t xml:space="preserve">Bideford to Foreland Point </t>
  </si>
  <si>
    <t xml:space="preserve">Hartland Point to Tintagel </t>
  </si>
  <si>
    <t>Lundy Reference Area</t>
  </si>
  <si>
    <t xml:space="preserve">Cape Bank </t>
  </si>
  <si>
    <t xml:space="preserve">South Dorset </t>
  </si>
  <si>
    <t>South Dorset Reference Area</t>
  </si>
  <si>
    <t xml:space="preserve">South-East of Portland Reference Area </t>
  </si>
  <si>
    <t>B.3</t>
  </si>
  <si>
    <t>Number of broad-scale habitats in rMCZ</t>
  </si>
  <si>
    <t>Additional assessment costs (£m, one-off costs)</t>
  </si>
  <si>
    <t>-</t>
  </si>
  <si>
    <t>C. WAVE GENERATION POTENTIAL</t>
  </si>
  <si>
    <t>C.1</t>
  </si>
  <si>
    <t>North Cornwall and Devon Coastal</t>
  </si>
  <si>
    <t>Isles of Scilly</t>
  </si>
  <si>
    <t>South Cornwall Coastal</t>
  </si>
  <si>
    <t>C.2</t>
  </si>
  <si>
    <t>Estimated no. future license applications by year range (source: DECC,pers.com,2011)</t>
  </si>
  <si>
    <t xml:space="preserve">Newquay &amp; the Gannel </t>
  </si>
  <si>
    <t>Padstow &amp; Surrounds</t>
  </si>
  <si>
    <t xml:space="preserve">Isles of Scilly </t>
  </si>
  <si>
    <t xml:space="preserve">South of the Isles of Scilly </t>
  </si>
  <si>
    <t>Land's End</t>
  </si>
  <si>
    <t>C.3</t>
  </si>
  <si>
    <t>Underlying Assumptions and Sources for Tables B1-3 and C1-3</t>
  </si>
  <si>
    <t>Assumptions</t>
  </si>
  <si>
    <t>(1) 1 licence application per potential development area (with the exception of Inner Bristol Channel)</t>
  </si>
  <si>
    <t>(2) a single development (and licence application) may affect more than 1 MCZ</t>
  </si>
  <si>
    <t>(3) a licence application for a potential development area is made at the beginning of the period in which ORRAD expect capacity to be developed, and the associated costs will arise this year</t>
  </si>
  <si>
    <t>(4) Given (3), it is assumed that increases in capacity in a potential development area in periods after the initial licence application do not require additioanl licence applications</t>
  </si>
  <si>
    <t>Sources:</t>
  </si>
  <si>
    <t>- Potential Development Areas (ORRAD)</t>
  </si>
  <si>
    <t>- Number of licence applications (DECC, pers. com., 2011)</t>
  </si>
  <si>
    <t>- MW capacity (ORRAD, 2010)</t>
  </si>
  <si>
    <t>- Number of broad scale habitats (Finding Sanctuary Recommendations Report, 2011)</t>
  </si>
  <si>
    <t xml:space="preserve">Balanced Seas </t>
  </si>
  <si>
    <t>D. TIDAL GENERATION POTENTIAL AND COSTS</t>
  </si>
  <si>
    <t>D.1</t>
  </si>
  <si>
    <t xml:space="preserve">Potential Development Area </t>
  </si>
  <si>
    <t>Solent Energy Nearshore deployment site</t>
  </si>
  <si>
    <t>Solent Energy Offshore deloyment site</t>
  </si>
  <si>
    <t>East of IoW Area of Potential</t>
  </si>
  <si>
    <t>D.2</t>
  </si>
  <si>
    <t>rMCZ 20</t>
  </si>
  <si>
    <t>rMCZ 23</t>
  </si>
  <si>
    <t>rMCZ Reference Area 18</t>
  </si>
  <si>
    <t>rMCZ 22</t>
  </si>
  <si>
    <t>rMCZ 28</t>
  </si>
  <si>
    <t>rMCZ 25.2</t>
  </si>
  <si>
    <t>rMCZ 17 Offshore Overfalls</t>
  </si>
  <si>
    <t>rMCZ Reference Area 13</t>
  </si>
  <si>
    <t>D.3</t>
  </si>
  <si>
    <t>rMCZ Reference Area18</t>
  </si>
  <si>
    <t>Underlying Assumptions and Sources for Tables D1-3</t>
  </si>
  <si>
    <t xml:space="preserve">(1) 2 separate license applications will be made for the two time periods of deployment at the Solent Energy offshore site </t>
  </si>
  <si>
    <t>(2) longer term development at Solent Energy Offshore deployment site and the East of IoW Area of Potential will take place in the period 2020-2025</t>
  </si>
  <si>
    <t xml:space="preserve">(3) energy generation at the East of Isles of Wight Area of Potential will be for 100MW </t>
  </si>
  <si>
    <t>(4) a single development (and licence application) may affected more than 1 MCZ</t>
  </si>
  <si>
    <t>(5) Costs associated with licence applications are assumed to occur in the first year of each 5 year period, except for the period 2010-15 for which they are assumed to occur in 2013</t>
  </si>
  <si>
    <t>Sources</t>
  </si>
  <si>
    <t>- Potential Development Areas (DECC, pers. com., 2011)</t>
  </si>
  <si>
    <t>- Number of broad scale habitats (Balanced Seas Recommendations Report, 2011)</t>
  </si>
  <si>
    <t xml:space="preserve">Estimated cost impacts by Regional Project area and for All rMCZS </t>
  </si>
  <si>
    <t>Additional Assessment Costs</t>
  </si>
  <si>
    <t>One-off tidal energy costs</t>
  </si>
  <si>
    <t>rMCZ 20 - Solent Energy Nearshore</t>
  </si>
  <si>
    <t>rMCZ 23 - Solent Energy Nearshore</t>
  </si>
  <si>
    <t>rMCZ Reference Area 18 -  Solent Energy Offshore</t>
  </si>
  <si>
    <t>rMCZ 22 - East of IoW Area of Potential</t>
  </si>
  <si>
    <t>rMCZ 28 - East of IoW Area of Potential</t>
  </si>
  <si>
    <t>rMCZ 25.2 - East of IoW Area of Potential</t>
  </si>
  <si>
    <t>rMCZ Reference Area 13 - East of IoW Area of Potential</t>
  </si>
  <si>
    <t>rMCZ 17 - East of IoW Area of Potential</t>
  </si>
  <si>
    <t>Bideford to Foreland Point rMCZ - Inner Bristol Channel PDA</t>
  </si>
  <si>
    <t>Hartland Point to Tintagel rMCZ - Lundy and Outer Severn PDA</t>
  </si>
  <si>
    <t>Lundy Reference Area - Lundy and Outer Severn PDA</t>
  </si>
  <si>
    <t>Cape Bank rMCZ - Land's End Coastal PDA</t>
  </si>
  <si>
    <t>South Dorset rMCZ - Portland PDA</t>
  </si>
  <si>
    <t>South Dorset Reference Area - Portland PDA</t>
  </si>
  <si>
    <t>South-East of Portland rMCZ - Portland PDA</t>
  </si>
  <si>
    <t>One-off wave energy costs</t>
  </si>
  <si>
    <t>Newquay &amp; the Gannel rMCZ - North Cornwall and Devon Coastal PDA</t>
  </si>
  <si>
    <t>Padstow &amp; Surrounds rMCZ - North Cornwall and Devon Coastal PDA</t>
  </si>
  <si>
    <t>Cape Bank rMCZ - Isles of Scilly PDA</t>
  </si>
  <si>
    <t>Isles of Scilly Sites rMCZ - Isles of Scilly PDA</t>
  </si>
  <si>
    <t>South of the Isles of Scilly rMCZ - Isles of Scilly PDA</t>
  </si>
  <si>
    <t>Land's End rMCZ - South Cornwall Coastal PDA</t>
  </si>
  <si>
    <t>All Project Areas</t>
  </si>
  <si>
    <t>- Total costs have been adjusted for duplication. It is assumed that the additional assessment cost for a licence application is independent of the number of rMCZs that needs to be taken into account.</t>
  </si>
  <si>
    <t xml:space="preserve">Estimated cost impacts for individual rMCZS </t>
  </si>
  <si>
    <t>rMCZ 20 - Solenty Energy Nearshore</t>
  </si>
  <si>
    <t>rMCZ23 - Solent Energy Nearshore</t>
  </si>
  <si>
    <t>rMCZ Ref Area 13 - East of IoW Area of Potential</t>
  </si>
  <si>
    <t>MCZ IA Assumptions: Renewable Energy Sector - Industry assumptions and costs</t>
  </si>
  <si>
    <t xml:space="preserve">These assumptions have been developed by industry to represent the potential impacts upon the renewable energy sector. It assumes that additional mitigation of impacts will be required over and above what would already be undertaken. This could comprise additional monitoring and data collection, additional construction and maintenance process measures, additional technical design and implementation. It also assumes additional costs in EIA due to consideration of MCZ, features and conservation objectives, eco-system modelling and analysis of impact on broad-scale habitats. It is important to note that not all of these costs are 'additional' and can be directly attributed to the designation of MCZs. The costs are therefore likely to be a significant over-estimate of impact.
 </t>
  </si>
  <si>
    <t>Description of Cost (incl. unit cost assumption)</t>
  </si>
  <si>
    <t>DONG Energy</t>
  </si>
  <si>
    <t>Potential Co-location Zone</t>
  </si>
  <si>
    <t>MIN Additional cost (£m) per development</t>
  </si>
  <si>
    <t>MAX Additional cost (£m) per development</t>
  </si>
  <si>
    <t>Walney 1</t>
  </si>
  <si>
    <t>Walney 2</t>
  </si>
  <si>
    <t>WODS</t>
  </si>
  <si>
    <t>Walney Ext.</t>
  </si>
  <si>
    <t>A-1) It is assumed that the development will require additional monitoring of the various impacts below upon the MCZ features, over and beyond the monitoring planned in the absence of the MCZ i.e. more frequent, different methodology, longer monitoring period.  However, there may be a need to re-assess and submit an entirely new EIA if different requirements within MCZ for baseline work are required. This could be a one-off cost at £5million (if requiring extensive geophysical surveys that involved vessel hire).
a) Cost of additional impact monitoring/surveys of anchoring, noise and vibration - £200,000
b) Cost of additional impact monitoring/surveys of additional anchoring or possible wave buoy installation - £175,000
c) Cost of additional impact monitoring/surveys of marine traffic and possible anchoring/buoy - £60,000
d) Cost of additional impact monitoring/surveys of additional monitoring of the impact of anchoring with localised sediment removal (benthic grabs), and some seabed disturbance (with beam trawls) spaced over the wind farm site and cable route - £80,000
e) Cost of additional impact monitoring/surveys of additional monitoring of the impact of anchoring, with some seabed disturbance (with beam trawls) spaced over the wind farm site and cable route - £35,000
f) Cost of additional impact monitoring/surveys of additional monitoring of the impact of anchoring - £65,000
There is an additional risk that the extra burden placed on developers will mean that they are unable to undertake the additional survey work, which could jeapordise the satisfactory completion of the EIA and therefore a considerable risk that consent is not granted.</t>
  </si>
  <si>
    <t>It is assumed that additional costs apply to one EIA, and it is assumed that one EIA applies per development proposal. At current time (Oct 2011), only Walney Extension remains unconsented.</t>
  </si>
  <si>
    <t>Pre-construction (post consent)</t>
  </si>
  <si>
    <t>B-2) As a condition of development consent, it is assumed that the development will require additional geophysical or geotechnical surveys due to the MCZ designation. These will be required to inform the development and design of alternative technical and engineering design options. This is likely to result in additional anchoring, with localised sediment removal. 
There is an additional risk that the extra burden placed on developers will mean that they are unable to undertake the additional survey work, which could jeapordise the satisfactory completion of the EIA and therefore a considerable risk that consent is not granted.</t>
  </si>
  <si>
    <t>It is assumed that additional costs apply once per development proposal. At current time (Oct 2011), this could only apply to WODS and Walney Extension</t>
  </si>
  <si>
    <t xml:space="preserve">It is assumed that additional/alternative mitigation measures may be required in order to mitigate impact upon broadscale habitats (already undertaken for BAP/OSPAR/WCA species). This may comprise alternative foundation types, or additional/alternative scour protection. Foundation stones are planned to be placed on the broadscale habitat in this site to stabilise the seabed prior to foundation installation. The preferred type is piling in the site. MCZ designation may mean that foundation stones are not permitted prior to installation making either the development unviable (see high-level costs), or costs are incurred in seeking alternative techniques. There are several alternative types of foundations that may be considered in this site, which may be deemed to have a smaller impact on the broadscale habitats. The anticipated additional costs of these are set out below.
</t>
  </si>
  <si>
    <t>DESIGN &amp; CONSTRUCTIION COSTS FOR ALTERNATIVE FOUNDATIONS AND SCOUR PROTECTION</t>
  </si>
  <si>
    <t xml:space="preserve">C-1) If the preferred foundation design is prevented, then other forms of foundation need to be explored/designed. The rationale would be to reduce the size of area on the seabed impacted by each turbine location. This would consider both the size of the foundation and the amount of scour protection required. On this basis and using currently available technology the foundation types that take up the least area of seabed, in order, are: monopile, Jacket, gravity base.  There are other foundation types that are not yet in commercial production but are currently considered experimental, e.g Caisson/buckets &amp; floating turbines. Of these the caisson/bucket would not likely bring any reduction in the area of seabed impacted compared to say a monopile.  
</t>
  </si>
  <si>
    <t xml:space="preserve">It is assumed that additional costs apply once per development proposal. At current time (Oct 2011), this could only apply to WODS and Walney Extension. WODS is already contracted to use monopiles. If the license condition was revoked and a new type of foundation required, the development would no onger be financially viable for this developer. the foundation type for Walney Extension is yet to be decided. If the regulators preferred foundation is different to the most viable in terms of maximum stability, there would be a cost impact. </t>
  </si>
  <si>
    <t>Not possible to cost at this time.</t>
  </si>
  <si>
    <t>ALTERNATIVES TO JACK-UP BARGES - DESIGN &amp; CONSTRUCTION</t>
  </si>
  <si>
    <t>C-2) If the use of jack-up vessels was to be prevented, an alternative stable platform would need to be sought. Other vessels i.e. Dynamic Positioning Vessel or a Floating Barge have been ruled out as construction would become extremely risky. Any change to jack-up vessel programming and contract would incur massive delay to project planning and revenue. Due to a lack of technical options, this may stop the construction of the development completely.</t>
  </si>
  <si>
    <t>ALTERNATIVES TO CABLE LAYING</t>
  </si>
  <si>
    <t xml:space="preserve">C-3) Ploughing penetrates the seabed when laying cables and is the preferred installation by both the developer and ususally the regulator. Costs would increase with other installation methods, time delays would occur and potential suspended sediment (jetting) or habitat change could occur temporarily with other methods. If ploughing fails, or is not allowed for any reason, jetting is usually the second option considered. </t>
  </si>
  <si>
    <r>
      <t xml:space="preserve">For export cables it is assumed that these would currently be ploughed in the site. For array cables, it is assumed that these would currently be jetted in the site. The next best alternative if required by marine licence would be using ROV and Trenching        </t>
    </r>
    <r>
      <rPr>
        <sz val="10"/>
        <color rgb="FFFF0000"/>
        <rFont val="Arial"/>
        <family val="2"/>
      </rPr>
      <t xml:space="preserve">  </t>
    </r>
    <r>
      <rPr>
        <sz val="10"/>
        <rFont val="Arial"/>
        <family val="2"/>
      </rPr>
      <t xml:space="preserve">
</t>
    </r>
  </si>
  <si>
    <t>MONITORING</t>
  </si>
  <si>
    <t>C-4) If due to MCZ designation full baseline geophysical surveys across a whole wind farm site (or for a larger area than would currently be considered) are required not just pre-construction as is currently the case but also during construction</t>
  </si>
  <si>
    <t xml:space="preserve">It is assumed that these additional costs would apply to WODS in 2013 and Walney Extension in 2015.
</t>
  </si>
  <si>
    <t>Operation and maintenance</t>
  </si>
  <si>
    <t>Notes:
There is unlikely to be real interaction with the seabed, only localised anchoring. EMF produced by the cables is not anticipated to impact PCLZ as no elasmobranch species are proposed for designation.</t>
  </si>
  <si>
    <t xml:space="preserve">D-1) It is assumed that the use of Jack up for occasional operation and maintenance would be restricted in terms of where in the site the legs may be placed, when and how often. This would hinder or prevent continued maintenance. It is assumed that a floating crane would be used in the site, as an alternative to a jack up vessel. </t>
  </si>
  <si>
    <t xml:space="preserve">It is assumed that ongoing maintenance will be required over the life of each wind farm (so for the 20 years of this IA).  Based on an increase in costs of £100k/day for a floating crane (compared to a jack up vessel) for a 2 - 4 week period each year. </t>
  </si>
  <si>
    <t>Annual (from 2013)</t>
  </si>
  <si>
    <t>Annual (from 2015)</t>
  </si>
  <si>
    <t>D-2) It is assumed that additional baseline geophysical surveys will be required across the whole wind farm site (or for a larger area than would currently be considered) in the 3 years post-construction. The estimated additional cost compared to what is undertaken now is shown.</t>
  </si>
  <si>
    <t>This would apply to WODS in 2014,15 &amp; 16 and Walney Extension in 2016,17,18.  This would also apply to Walney 1 &amp; 2 in 2013 &amp; 2014</t>
  </si>
  <si>
    <t>2013, 2014</t>
  </si>
  <si>
    <t>2014, 2015, 2016</t>
  </si>
  <si>
    <t>2016, 2017, 2018</t>
  </si>
  <si>
    <t>Re-powering</t>
  </si>
  <si>
    <t>E-1) It is assumed that additional assessment of environmental impact will be required in the repowering plan.</t>
  </si>
  <si>
    <t xml:space="preserve">It is assumed that this is a one-off cost. One assessment of environmental impact per each re-powering plan. </t>
  </si>
  <si>
    <t>Outside of IA period</t>
  </si>
  <si>
    <t xml:space="preserve">F-1) It is assumed that additional assessment of environmental impacts will be required in the decommissioning plan. </t>
  </si>
  <si>
    <t xml:space="preserve">It is assumed that this is a one-off cost. One assessment of environmental impact per each decomissioning plan. </t>
  </si>
  <si>
    <t>SSE RWE Npower</t>
  </si>
  <si>
    <t>NG 1b (Galloper Extension wind farm)</t>
  </si>
  <si>
    <t>Development phase</t>
  </si>
  <si>
    <t>Assumption about potential costs of MCZ designation made by SSE RWE Npower</t>
  </si>
  <si>
    <t>Description of Cost (incl. unit cost assumptions)</t>
  </si>
  <si>
    <t>Estimated additional costs due to MCZ designation</t>
  </si>
  <si>
    <t>Low additional cost (£m) per development</t>
  </si>
  <si>
    <t>High additional cost (£m) per development</t>
  </si>
  <si>
    <t>Freq. &amp; type of cost</t>
  </si>
  <si>
    <t>EIA (additional surveys): It is assumed that ecosystem modelling, design surveys plus pre-construction surveys would require a different level of survey, assessment and monitoring. This would comprise increased costs for additional benthic and bird surveys, as well as additional analysis of water quality using the ecosystem approach. The same amount of work would need to be undertaken in relation to one rMCZ as a number of rMCZs.</t>
  </si>
  <si>
    <t xml:space="preserve">It is assumed that additional costs of £25k could be inccured annually over the period 2015-2019. </t>
  </si>
  <si>
    <t>The full cost will be incurred annually over 2015-2019.</t>
  </si>
  <si>
    <t>EIA (desk-top assessment): It is assumed that additional consultant/staff time is required to consider the MCZ location, its features and their conservation objectives in the EIA (based on JNCC &amp; Natural England advice (JNCC, 2011)). This includes additional time to assess the impact of the proposed development upon the broad-scale habitats in the MCZ, but no additional data collection is assumed to be required. This assumption is also included in the JNCC, Natural England, MMO and DECC informed scenario.</t>
  </si>
  <si>
    <t xml:space="preserve">Cost of assessment of impacts upon MCZ features in EIA is assumed to be £10,000 inccured annually over 2011-2015.  </t>
  </si>
  <si>
    <t>The full cost will be incurred annualy over 2011-2015.</t>
  </si>
  <si>
    <t>Should it be advised that cable routes should avoid passing through a rMCZ, additional re-routing costs will be incurred. All costs are one-off for each cable.</t>
  </si>
  <si>
    <t>It is estimated that re-routing cost would be £600,000 per 132kV cable per km, totaling £5m-£10m</t>
  </si>
  <si>
    <t>It is assumed the cost is spread evenly over the period  2017-2019 at £1.667m-£3.333m.</t>
  </si>
  <si>
    <t>It is assumed that if the use of jack-up vessels was prevented as a condition of a licence for a wind farm in a MCZ, an alternative stable platform would need to be sought. Other vessels i.e. dynamic positioning vessel or a floating barge would not be appropriate as construction would become extremely risky. The need to use more specialised vessels would result in additional costs.</t>
  </si>
  <si>
    <t xml:space="preserve">It is assumed that additional costs of £300k/km would arise. 
</t>
  </si>
  <si>
    <t>Ploughing penetrates the seabed when laying cables and is the preferred installation by both the developer and usually the regulator. It is assumed that if an alternative installation method was required as a condition of a licence due to the presence of a MCZ, it is assumed that this would incur additional capital cost, but also additional cost from potential time delays.</t>
  </si>
  <si>
    <r>
      <t xml:space="preserve">it is estimated this would increase costs by upto 10% of total cabling costs i.e. £300k/km.    </t>
    </r>
    <r>
      <rPr>
        <sz val="10"/>
        <color rgb="FFFF0000"/>
        <rFont val="Arial"/>
        <family val="2"/>
      </rPr>
      <t xml:space="preserve">  </t>
    </r>
    <r>
      <rPr>
        <sz val="10"/>
        <rFont val="Arial"/>
        <family val="2"/>
      </rPr>
      <t xml:space="preserve">
</t>
    </r>
  </si>
  <si>
    <t>It is assumed the cost is spread evenly over the period  2015-2019</t>
  </si>
  <si>
    <t>It is assumed that delays in cable installation would result in knock-on delays in construction, leading to delays in energising.</t>
  </si>
  <si>
    <t>Should restrictions be placed on cable repair methods, delays to cable repais to occur, resulting lost revenue.</t>
  </si>
  <si>
    <t>It is estimated that any delays to cable repairs would increase costs by several million pounds per day. It is not known when/how often repairs would be needed. Costs could be inccured anytime over the period 2017 to 2041.</t>
  </si>
  <si>
    <t>Cost could be inccured anytime over the period  2017 to outside the period of the IA.</t>
  </si>
  <si>
    <t>rMCZ NG 1b (East Anglia wind farm)</t>
  </si>
  <si>
    <t>Assumption about potential costs of MCZ designation made by East Anglia (NG 1b)</t>
  </si>
  <si>
    <t xml:space="preserve">EIA (additional surveys): It is assumed that additional surveys would be require. This would comprise increased costs for the surveys, as well as additional analysis and consulation time. </t>
  </si>
  <si>
    <t>It is assumed that additional costs of £5m apply to one EIA, and it is assumed that one EIA applies per project for a total of 6 projects.</t>
  </si>
  <si>
    <t>Dates not provided</t>
  </si>
  <si>
    <t>Cost of assessment of impacts upon MCZ features in EIA is assumed to be £4200 one-off cost based on 3 days @ £700/day/broad-scale habitat. In NG 1b there are two broadscale habitats proposed for designation. It is assumed that one EIA is completed for each proposed project for a total of 6 projects.</t>
  </si>
  <si>
    <t xml:space="preserve">It is assumed that additional/alternative mitigation measures may be required in order to mitigate impact upon broadscale habitats (already undertaken for BAP/OSPAR/WCA species). </t>
  </si>
  <si>
    <t xml:space="preserve">Re-routing of cable may be required to avoid NG 1b.  Assuming 6 projects there will be 24 cable routes from the development zone (4 routes per project).  </t>
  </si>
  <si>
    <t xml:space="preserve">Accounting for contingency for construction/operational risk, it is estimated additional costs will total  £1.08billion. This is based on additional re-routing costs of £2 million per km. It is assumed approx. 15km rerouting will be required for each cable route based on analysis of approiate alternative routes.It is estimated a total of 24 cable routes could be effected, totaling £720m. It is assumed a further £360m will be inccured as a result of extra installation costs, vessel hire, redundancy and failure rate. </t>
  </si>
  <si>
    <t>Should assume cable burial, rock dumping or mattress not be permitted due to impact on protected featureswould have to use double armoured cable would be used at additional costs.</t>
  </si>
  <si>
    <t xml:space="preserve">It is estimate additional costs would be around £1.62billion. This is based on an additinal £3m per km (including contingency for construction/operational risk).  Assuming approx. 15km rerouting for each cable group and a total of 24 cable routes, this results in an addition £1.08billion. Additional costs associated with extra installation costs, vessel hire and failure rate may also be incurred, totalling £720m.        
</t>
  </si>
  <si>
    <t>Should cable protection maintenance including rock dumping, burial and mattressing not be permitted due to impact on protected features,  additional costs would be incurred from using alternative methods.</t>
  </si>
  <si>
    <t>Should restrictions be placed on the preffered maintenance methods used if cables become exposed, addititonal costs would be inccured in adopting alternative methods.</t>
  </si>
  <si>
    <t>Not possible to estimate at this time</t>
  </si>
  <si>
    <t>Should restrictions be placed on the preffered maintenance methods used for cable repair, addititonal costs would be inccured in adopting alternative methods.</t>
  </si>
  <si>
    <t xml:space="preserve"> Additional environmental Surveys may be required including geophysical, coastal processes and metocean, suspended sediment monitoring equipment, benthic grabs, benthic trawls, video trawls, fisheries surveys, boat-based bird and mammal survey, marine mammal monitoring and noise monitoring equipment</t>
  </si>
  <si>
    <t xml:space="preserve">It is etimated a EIA may be required at a £5m one-off cost </t>
  </si>
  <si>
    <t>rMCZ NG 8 (Westernmost Rough wind farm)</t>
  </si>
  <si>
    <t>Assumption about potential costs of MCZ designation made by DONG Energy</t>
  </si>
  <si>
    <t xml:space="preserve">Cost of assessment of impacts upon MCZ features in EIA is assumed to be £2100 one-off cost based on 3 days @ £700/day/broad-scale habitat.  In NG 8 there are three broadscale habitats proposed for designation. It is assumed that one EIA is completed for each proposed development. </t>
  </si>
  <si>
    <t>Prior to start of 2013.</t>
  </si>
  <si>
    <t xml:space="preserve">It is assumed that as a condition of development consent, that the development will require additional geophysical or geotechnical surveys due to the MCZ designation. These will be required to inform the development and design of alternative technical and engineering design options. </t>
  </si>
  <si>
    <t>It is assumed that additional costs apply once per development proposal. It is assumed the full cost will be incurred annually in 2011-2013.</t>
  </si>
  <si>
    <t>Prior to start of 2013 and in 2013.</t>
  </si>
  <si>
    <r>
      <t xml:space="preserve">For export cables it is assumed that these would currently be ploughed in the site. For array cables, it is assumed that these would currently be jetted in the site. The next best alternative if required by marine licence would be trenching, rock-cutting or rock dumping.        </t>
    </r>
    <r>
      <rPr>
        <sz val="10"/>
        <color rgb="FFFF0000"/>
        <rFont val="Arial"/>
        <family val="2"/>
      </rPr>
      <t xml:space="preserve">  </t>
    </r>
    <r>
      <rPr>
        <sz val="10"/>
        <rFont val="Arial"/>
        <family val="2"/>
      </rPr>
      <t xml:space="preserve">
</t>
    </r>
  </si>
  <si>
    <t>MONITORING: it is assumed that several sets of environmental surveys will be required, as given below.</t>
  </si>
  <si>
    <t xml:space="preserve">It is assumed that marine mammal monitoring will be required, which would require anchoring in the rMCZ. MCZ designation could lead to additional requirements for monitoring that become written into the Marine License over and beyond those anticipated based on other wind farms in the area i.e. more frequent, different methodology, longer monitoring period. </t>
  </si>
  <si>
    <t xml:space="preserve">It is assumed that these additional costs would occur in 2014.
</t>
  </si>
  <si>
    <t xml:space="preserve">It is assumed that boat based bird survey will be required, which would require anchoring in the rMCZ. MCZ designation could lead to additional requirements for monitoring that become written into the Marine License over and beyond those anticipated based on other wind farms in the area i.e. more frequent, different methodology, longer monitoring period. </t>
  </si>
  <si>
    <t xml:space="preserve">It is assumed that these additional costs would occur in 2013 and 2014.
</t>
  </si>
  <si>
    <t>2013 and 2014</t>
  </si>
  <si>
    <t>It is assumed that noise equipment survey will be required, which would require anchoring in the rMCZ. If anchoring is not allowed then another object would need to be attached to  enable monitoring i.e. boat or turbine (both of which would impact the noise monitoring results)</t>
  </si>
  <si>
    <t xml:space="preserve">It is assumed that suspended sediment monitoring survey will be required, which would require anchoring in the rMCZ. MCZ designation could lead to additional requirements for monitoring that become written into the Marine License over and beyond those anticipated based on other wind farms in the area i.e. more frequent, different methodology, longer monitoring period. </t>
  </si>
  <si>
    <t>It is assumed that the use of a jack up vessel for occasional operation and maintenance would be restricted because of restrictions on where the legs may be placed, when and how often. This would hinder or prevent continued maintenance. It is assumed that a floating crane would be used in the site, as an alternative to a jack up vessel.</t>
  </si>
  <si>
    <t xml:space="preserve">Not possible to estimate at this time </t>
  </si>
  <si>
    <t>Annually from 2014 to beyond the period of the IA</t>
  </si>
  <si>
    <t>MCZ designation could prevent rock-dumping or re-jetting on cables that  become exposed, hence the cable could become a hazard to fisheries activities, anchorage, and may add to the scour effect.</t>
  </si>
  <si>
    <t>It is assumed that additional baseline geophysical surveys will be required which may require anchoring with associated noise and vibration implications.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</si>
  <si>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estimated that this would result in an additional cost of £1.5m occurred annually over the period  2014-2039.</t>
  </si>
  <si>
    <t>It is assumed that additional coastal process and metocean surveys will be required which may require anchoring.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</si>
  <si>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estimated that this would result in an additional cost of £175,000 occurred annually over the period  2014-2039.</t>
  </si>
  <si>
    <t>It is assumed that additional suspended sediment monitoring equipment will be required which may require anchoring with associated noise and vibration implications.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</si>
  <si>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assumed that additional benthic grabs, benthic trawls and video trawls will be required which may require anchoring and sediment removal and seabed disturbance.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</si>
  <si>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estimated that this would result in an additional cost of £125,000 occurred annually over the period  2014-2039.</t>
  </si>
  <si>
    <t>It is assumed that additional fisheries surveys will be required which may require anchoring with some seabed disturbance.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</si>
  <si>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estimated that this would result in an additional cost of £85,000 occurred annually over the period  2014-2039.</t>
  </si>
  <si>
    <t>It is assumed that additional boat based bird and mammal surveys will be required which may require anchoring. MCZ designation could lead to additional requirements for monitoring that become written into the Marine License over and beyond those anticipated based on other wind farms in the area i.e. more frequent, different methodology, longer monitoring period. These may mean the surveys can not be undertaken and the EIA can not be  adequately complete.</t>
  </si>
  <si>
    <t>it is estimated that this would result in an additional cost of £185,000 occurred annually over the period  2014-2039.</t>
  </si>
  <si>
    <t>It is assumed that noise monitoring equipment will be needed which may require anchoring. If anchoring was not allowed then another object would need to be attached to enable monitoring i.e. Boat or turbine (both of which would impact the noise monitoring results).</t>
  </si>
  <si>
    <t>it is estimated that this would result in an additional cost of £45,000 occurred annually over the period  2014-2039.</t>
  </si>
  <si>
    <t>it is estimated that this would result in an additional cost of £200,000 occurred annually over the period  2014-2039.</t>
  </si>
  <si>
    <t>it is estimated that this would result in an additional cost of £60,000 occurred annually over the period  2014-2039.</t>
  </si>
  <si>
    <t>it is estimated that this would result in an additional cost of £80,000 occurred annually over the period  2014-2039.</t>
  </si>
  <si>
    <t>it is estimated that this would result in an additional cost of £35,000 occurred annually over the period  2014-2039.</t>
  </si>
  <si>
    <t>it is estimated that this would result in an additional cost of £65,000 occurred annually over the period  2014-2039.</t>
  </si>
  <si>
    <t>it is assumed that restrictions are such that the entire length of any cable can not be removed from the seabed, scour protection can not be removed and any rock armouring can not be removed. As such the decommissioning plan would be defied.</t>
  </si>
  <si>
    <t>Outside period of IA</t>
  </si>
  <si>
    <t>RWE Npower</t>
  </si>
  <si>
    <t>rMCZ NG 4 (Triton Knoll wind farm)</t>
  </si>
  <si>
    <t>Assumption about potential costs of MCZ designation made by RWE Npower (dates at which these costs will be incurred have not been provided and as such can not be included in the analysis)</t>
  </si>
  <si>
    <t>EIA (additional surveys): It is assumed that ecosystem modelling, design surveys plus pre-construction surveys would require a different level of survey, assessment and monitoring. This would comprise increased costs for additional benthic and bird surveys, as well as additional analysis of water quality using the ecosystem approach. The same amount of work would need to be undertaken in relation to one rMCZ as a number of rMCZs. Additional staff time would be needed to complete the surveys.</t>
  </si>
  <si>
    <t xml:space="preserve">It is assumed that additional costs apply to one EIA, and it is assumed that one EIA applies per development proposal. </t>
  </si>
  <si>
    <t xml:space="preserve">It is assumed that one EIA is completed for each proposed development. </t>
  </si>
  <si>
    <t>assumed to occur in 2013</t>
  </si>
  <si>
    <t>It is estimated that re-routing cost would be £600,000 per 132kV cable per km. The wind farm has up to nine cables and avoiding NG 4 would mean increasing the length of each of these by 1km.</t>
  </si>
  <si>
    <t>Restrictions in vessel installation type and the need to use more specialist vessels.</t>
  </si>
  <si>
    <t>It is estimated this would increase costs by £300,000 per km.</t>
  </si>
  <si>
    <t>Delays in cable installation due to extra time taken to get permission to develop in the MCZ.</t>
  </si>
  <si>
    <t>Delays in construction resulting in delays in energising</t>
  </si>
  <si>
    <t>It is estimated that a three month delay  would increase costs by £150m-£200m</t>
  </si>
  <si>
    <t xml:space="preserve">It is assumed that there may be delays in being able to repair a cable, resulting in lost revenue. This would arise if restrictions were placed on maintenance methods of if additional consent was required to undertake maintenance work in a rMCZ. </t>
  </si>
  <si>
    <t>It is assumed that ongoing maintenance will be required over the life of each wind farm (so for the 20 years of this IA).  If repairs where needed several million pounds would be lost for each day of delay.</t>
  </si>
  <si>
    <t>Not possible to estimate</t>
  </si>
  <si>
    <t>rMCZ NG 5 (Triton Knoll wind farm)</t>
  </si>
  <si>
    <t xml:space="preserve">It is assumed that the additional cost of £50k applies to one EIA, and it is assumed that one EIA applies per development proposal. </t>
  </si>
  <si>
    <t xml:space="preserve">Should it be advised that cable routes should avoid passing through a rMCZ so as not to disturb features, additional re-routing costs will be incurred. </t>
  </si>
  <si>
    <t>It is estimated that re-routing cost would be £600,000 per 132kV cable per km. The wind farm has up to nine cables and avoiding NG 5 would mean increasing the length of each of these by 6km at a total cost o £32.4m.</t>
  </si>
  <si>
    <t>rMCZ NG 6 (Triton Knoll wind farm)</t>
  </si>
  <si>
    <t>It is assumed that additional costs apply to one EIA, and it is assumed that one EIA applies per development proposal. The additional cost of necessary analysis, consultations and assessment is estimated to be up to £25,000. Additional monitoring costs could add £250,000 or more each for each year of additional monitoring required.</t>
  </si>
  <si>
    <t>It is assumed that one EIA is completed for each proposed development. The additional cost of necessary analysis, consultations and assessment is estimated to be up to £25,000. Additional monitoring costs could add £250,00 or more each for each year of additional monitoring required.</t>
  </si>
  <si>
    <t>Assumed to occur in 2013</t>
  </si>
  <si>
    <t xml:space="preserve">It is estimated that re-routing cost would be £600,000 per offshore 32kV cable per km. The wind farm has up to nine cables and avoiding NG 6 would require an extra  1km of offshore cable for each of these nine cables. </t>
  </si>
  <si>
    <r>
      <t>It is assumed that there may be delays in being able to repaired a cable, resulting in lost revenue.</t>
    </r>
    <r>
      <rPr>
        <sz val="10"/>
        <color theme="1"/>
        <rFont val="Arial"/>
        <family val="2"/>
      </rPr>
      <t xml:space="preserve"> This may arise due to the use of a jack up vessel for occasional operation and maintenance would be restricted because of restrictions on where the legs may be placed, when and how often. This would hinder or prevent continued maintenance. </t>
    </r>
  </si>
  <si>
    <t>Should restrictions be set on proximity to site boundary, there is the potential for loss in already installed capacity.</t>
  </si>
  <si>
    <t>Lifetime lost revenue £100's millions</t>
  </si>
  <si>
    <t>Centrica</t>
  </si>
  <si>
    <t>rMCZ NG 4 (Race Bank wind farm)</t>
  </si>
  <si>
    <t>Assumption about potential costs of MCZ designation made by Centrica (NG 4)</t>
  </si>
  <si>
    <t>EIA (additional surveys): It is assumed that the addition of features  which are currently not covered by nature conservation designation will inevitably  lead to an increase in baseline monitoring requirements. There will inevitably be financial (due to increased and more onerous survey requirements) and health and safety (due to an increased number of surveyors and vessels offshore) implications.</t>
  </si>
  <si>
    <t>It is assumed that additional costs apply to one EIA, and it is assumed that one EIA applies per development proposal. It is estimated that two additional days of surveys will be required, costing £5,000-£7,000 per day.</t>
  </si>
  <si>
    <t xml:space="preserve">It is estimated that four additional days of consultation will be required, costing £2,000- £3,000 per day.  It is assumed that one EIA is completed for each proposed development. </t>
  </si>
  <si>
    <t xml:space="preserve">It is assumed that additional/alternative mitigation measures may be required in order to mitigate impact upon broadscale habitats (already undertaken for BAP/OSPAR/WCA species).   
</t>
  </si>
  <si>
    <t xml:space="preserve">It is assumed that alternative forms of foundation will need to be explored/designed in order to reduce the area of seabed impacted upon by each turbine foundation in a MCZ, compared to if the MCZ was not designated. Re-design of the foundation would need to consider both the size of the foundation required and the amount of scour protection required. Currently, the foundation types that take up the least area of seabed, in order, are: monopile, jacket, gravity base.  There are other foundation types that are not yet in commercial production but are currently considered experimental, e.g. caisson/buckets and floating turbines. Of these the caisson/bucket would not be likely to bring any reduction in the area of seabed impacted compared to say a monopile.  </t>
  </si>
  <si>
    <t>It is assumed that additional costs apply once per development proposal. If a new type of foundation was required, this would have a significant impact on project costs, which would be passed onto consumers in the form of higher prices. It is not possible to estimate these costs at this time.</t>
  </si>
  <si>
    <t>2014-2016</t>
  </si>
  <si>
    <t>It is assumed that if the use of jack-up vessels was prevented as a condition of a licence for a wind farm in a MCZ, an alternative stable platform would need to be sought.</t>
  </si>
  <si>
    <t>It is though this would result in significant costs and health and safety impacts but these are not  possible to cost at this time.</t>
  </si>
  <si>
    <t xml:space="preserve">Should scour protection be required, this would lead to additional post-construction surveys and submission of applications to the regulatory authorities. Limitations on the use of certain scour protection types (e.g. rock dumping) may be created by the MCZ designations, with additional cost (rock dumping is approximately £280,000 per km, assuming a 0.5m berm height, which is considerably cheaper than mattressing).  </t>
  </si>
  <si>
    <t xml:space="preserve"> Surveys costs for additional monitoring are likely to exceed £100,000 per survey. This costs will be incurred annually from 2016.</t>
  </si>
  <si>
    <t>Annual (from 2016)</t>
  </si>
  <si>
    <t xml:space="preserve">It is assumed that additional surveys and consultations will be required, which could result in delays to operation compared to progress in the absence of the rMCZ. </t>
  </si>
  <si>
    <t>It is estimated that the additional survey and consultation costs would be £10,000. This figure does not include the costs of any delays to production, which could increase costs by millions of pounds per day of delays. It is not known how many days of delay could be caused.</t>
  </si>
  <si>
    <t>Annual from 2016</t>
  </si>
  <si>
    <t>Should routine maintenance or emergency work require increased consenting requirement due to the rMCZ, significant time and cost implications would be incurred. These would arise from any necessary additional survey work and from the additional time and effort required to secure the consent to undertake this work.</t>
  </si>
  <si>
    <t>It is not possible to estimate these costs at this time.</t>
  </si>
  <si>
    <t>Any restrictions on use of jack-up vessels and any limitation on times of installation or locations will add significantly to cost.</t>
  </si>
  <si>
    <t xml:space="preserve">It is assumed that additional assessment of impact upon MCZ features is required in the decommissioning plan. </t>
  </si>
  <si>
    <t>Not possible to estimate at this time. Any costs associated with this stage would be incurred in 2056.</t>
  </si>
  <si>
    <t>Forewind (Dogger Bank wind farm)</t>
  </si>
  <si>
    <t>rMCZ NG 5 (Dogger Bank wind farm)</t>
  </si>
  <si>
    <t>Assumption about potential costs of MCZ designation made by Forewind (NG 5)</t>
  </si>
  <si>
    <t xml:space="preserve">EIA (additional surveys): It is assumed that Phase 2 habitat surveys will need to be conducted for any landfall within a MCZ and that increased coverage of geophysical survey will be needed. </t>
  </si>
  <si>
    <t xml:space="preserve">It is assumed that the additional cost of conducting Phase 2 habitat survey for any landfall within this NG 5 will be approximately £5K-20K per project.  For NG 5 this is up to 6 projects hence a cost of £30K-120K. It is estimated that 3 projects worth of costs will most likely to be split evenly over 2012 and 2013 and a further 3 projects worth of costs will most likely to be split evenly over 2013 and 2014
</t>
  </si>
  <si>
    <t>Costs prior to start of 2013, plus £15k-60k in 2013 and £7.5k-£30k in 2014</t>
  </si>
  <si>
    <t xml:space="preserve">it is estimated that costs will be in the range of £5,000-£10,000 per project for consultant time . For NG 5 up to 6 projects may occur hence a cost of £30k-£60k. It is estimated that 3 projects worth of costs will most likely to be split evenly over 2012 and 2013 and a further 3 projects worth of costs will most likely to be split evenly over 2013 and 2014
</t>
  </si>
  <si>
    <t>Costs prior to start of 2013, plus £15k-30k in 2013 and £7.5k-£15k in 2014</t>
  </si>
  <si>
    <t xml:space="preserve">It is assumed that as a condition of development consent, that the development will require additional geophysical surveys due to the MCZ designation. These will be required to inform the development and design of alternative technical and engineering design options. </t>
  </si>
  <si>
    <t>Increased coverage geophysical survey costs of approximately £30k per project up to a maximum of 6 projects at £180K</t>
  </si>
  <si>
    <t>Costs prior to start of 2013, plus £90k in 2013 and £45k in 2014</t>
  </si>
  <si>
    <t>Should seasonal restrictions be required to protect features, delays in cable installation would occur.</t>
  </si>
  <si>
    <t xml:space="preserve">Cost of £80k-£100K per day.  Assuming seasonal restriction of 1 month, pushing construction further into winter periods where weather down time is frequently more than 50% leads to a likely increase in duration of a further 2 months on programme giving overall cost of £7m - £9m per project up to a maximum of 6 projects </t>
  </si>
  <si>
    <t xml:space="preserve">Dates are dependent on the consenting and  procurement process and  the appetite of the organisation taking forward the project to consent. For the purpose of the IA it is assumed the costs will be incurred in 2019.  </t>
  </si>
  <si>
    <t xml:space="preserve">It is assumed that if restrictions were placed on vessels installation type (e.g. the use of jack-up vessels was prevented) as a condition of a licence for a wind farm in a MCZ, an alternative stable platform would need to be sought. </t>
  </si>
  <si>
    <t>Cost of approximately £300K per km of cable installed.  For MCZ5 this would be approximately £2m per project up to a maximum of 6 projects at an estimated cost of £12m.</t>
  </si>
  <si>
    <t>Delays in cable instillation could result in knock-on delays in cable construction resulting in delays in energising.</t>
  </si>
  <si>
    <t>Assuming potential delay in energising wind farm associated with delays in cable installation noted above of 3 months, total potential cost of around £125m per project.  For NG 5, up to 6 projects could occur giving as total costs of £750m.</t>
  </si>
  <si>
    <t xml:space="preserve">Dates are dependent on the consenting and  procurement process and  the appetite of the organisation taking forward the project to consent. For the purpose of the IA it is assumed the costs will be incurred in 2020.  </t>
  </si>
  <si>
    <t>Delays to cable repair due to requirements for repair above and beyond normal repair requirements, causing repairs to take longer to complete.</t>
  </si>
  <si>
    <t>Assuming delay of 3 months, total potential cost of around £125m per project due to wind farm down time  For NG 5, there are up to 6 projects, giving a total of around £750m.</t>
  </si>
  <si>
    <t>This costs would arise due to an unexpected fault and could be incurred any time during or after 2017. For the purpose of the IA it is assumed the cost is incurred annually from 2017.</t>
  </si>
  <si>
    <t>rMCZ NG 6 (Dogger Bank wind farm)</t>
  </si>
  <si>
    <t>Assumption about potential costs of MCZ designation made by Forewind (NG 6)</t>
  </si>
  <si>
    <t xml:space="preserve">it is estimated that costs will be in the range of £5,000-£10,000 per project for consultant time . For NG 6 up to 6 projects may occur hence a cost of £30k-£60k. It is estimated that 3 projects worth of costs will most likely to be split evenly over 2012 and 2013 and a further 3 projects worth of costs will most likely to be split evenly over 2013 and 2014
</t>
  </si>
  <si>
    <t>Increased coverage geophysical survey costs of approximately £60k per project up to 6 projects at a total of £360K</t>
  </si>
  <si>
    <t>Costs prior to start of 2013, plus £180k in 2013 and £90k in 2014</t>
  </si>
  <si>
    <t>Cost of approximately £300K per km of cable installed.  For NG 6 this would be approximately £6m per project up to a maximum of 6 projects at an estimated cost of £35m.</t>
  </si>
  <si>
    <t>Assuming potential delay in energising wind farm associated with delays in cable installation noted above of 3 months, total potential cost of around £125m per project.  For NG 6, up to 6 projects could occur giving as total costs of £750m.</t>
  </si>
  <si>
    <t>Assuming delay of 3 months, total potential cost of around £125m per project due to wind farm down time  For NG 6, there are up to 6 projects, giving a total of around £750m.</t>
  </si>
  <si>
    <t>rMCZ NG 8 (Dogger Bank wind farm)</t>
  </si>
  <si>
    <t>Assumption about potential costs of MCZ designation made by Forewind (NG 8)</t>
  </si>
  <si>
    <t xml:space="preserve">It is assumed that the additional cost of conducting Phase 2 habitat survey for any landfall within this NG 8 will be approximately £5K-20K per project.  For NG 8 this is up to 6 projects hence a cost of £30K-120K. It is estimated that 3 projects worth of costs will most likely to be split evenly over 2012 and 2013 and a further 3 projects worth of costs will most likely to be split evenly over 2013 and 2014
</t>
  </si>
  <si>
    <t xml:space="preserve">it is estimated that costs will be in the range of £5,000-£10,000 per project for consultant time . For NG 8 up to 6 projects may occur hence a cost of £30k-£60k. It is estimated that 3 projects worth of costs will most likely to be split evenly over 2012 and 2013 and a further 3 projects worth of costs will most likely to be split evenly over 2013 and 2014
</t>
  </si>
  <si>
    <t>Cost of approximately £300K per km of cable installed.  For NG 8 this would be approximately £2m per project up to a maximum of 6 projects at an estimated cost of £12m.</t>
  </si>
  <si>
    <t>Delays in cable installation could result in knock-on delays in cable construction resulting in delays in energising.</t>
  </si>
  <si>
    <t>Assuming potential delay in energising wind farm associated with delays in cable installation noted above of 3 months, total potential cost of around £125m per project.  For NG 8, up to 6 projects could occur giving as total costs of £750m.</t>
  </si>
  <si>
    <t>Assuming delay of 3 months, total potential cost of around £125m per project due to wind farm down time  For NG 8, there are up to 6 projects, giving a total of around £750m.</t>
  </si>
  <si>
    <t>rMCZ NG 9 (Dogger Bank wind farm)</t>
  </si>
  <si>
    <t>Assumption about potential costs of MCZ designation made by Forewind (NG 9)</t>
  </si>
  <si>
    <t xml:space="preserve">it is estimated that costs will be in the range of £5,000-£10,000 per project for consultant time . For NG 9 up to 6 projects may occur hence a cost of £30k-£60k. It is estimated that 3 projects worth of costs will most likely to be split evenly over 2012 and 2013 and a further 3 projects worth of costs will most likely to be split evenly over 2013 and 2014
</t>
  </si>
  <si>
    <t>Increased coverage geophysical survey costs of approximately £180k per project up to a maximum of 6 projects at £1m</t>
  </si>
  <si>
    <t>Costs prior to start of 2013, plus £0.5m in 2013 and £0.25m in 2014</t>
  </si>
  <si>
    <t xml:space="preserve">Cost of £80k-£100K per day.  Assuming seasonal restriction of 1 month, pushing construction further into winter periods where weather down time is frequently more than 50% leads to a likely increase in duration of a further 3 months on programme giving overall cost of £10m - £12m per project up to a maximum of 6 projects </t>
  </si>
  <si>
    <t>Cost of approximately £300K per km of cable installed.  For NG 9 this would be approximately £15m per project up to a maximum of 6 projects at an estimated cost of £90m.</t>
  </si>
  <si>
    <t>Assuming potential delay in energising wind farm associated with delays in cable installation noted above of 4 months, total potential cost of around £165m per project.  For NG 9, up to 6 projects could occur giving as total costs of £990m.</t>
  </si>
  <si>
    <t>Assuming delay of 4 months, total potential cost of around £165m per project due to wind farm down time  For NG 9, there are up to 6 projects, giving a total of around £990m.</t>
  </si>
  <si>
    <t>rMCZ NG 10 (Dogger Bank wind farm)</t>
  </si>
  <si>
    <t>Assumption about potential costs of MCZ designation made by Forewind (NG 10)</t>
  </si>
  <si>
    <t xml:space="preserve">It is assumed that the additional cost of conducting Phase 2 habitat survey for any landfall within this NG 10 will be approximately £5K-20K per project.  For NG 10 this is up to 5 projects hence a cost of £25K-100K. It is estimated that 2 projects worth of costs will most likely occur in 2012 and a further 3 projects worth of costs will most likely to be split evenly over 2012 and 2013.
</t>
  </si>
  <si>
    <t xml:space="preserve">Costs prior to start of 2013, plus £7.5k-30k in 2013. </t>
  </si>
  <si>
    <t xml:space="preserve">it is estimated that costs will be in the range of £5,000-£10,000 per project for consultant time . For NG 10 up to 5 projects may occur hence a cost of £25k-£50k. It is estimated that 2 projects worth of costs will most likely occur in 2012  and a further 3 projects worth of costs will most likely to be split evenly over 2012 and 2013.
</t>
  </si>
  <si>
    <t xml:space="preserve">Costs prior to start of 2013, plus £7.5k-15k in 2013 </t>
  </si>
  <si>
    <t>Increased coverage geophysical survey costs of approximately £5k per project up to a maximum of 5 projects at £25K. It is estimated that 2 projects worth of costs will most likely occur in 2012  and a further 3 projects worth of costs will most likely to be split evenly over 2012 and 2013.</t>
  </si>
  <si>
    <t xml:space="preserve">Costs prior to start of 2013, plus £7.5k in 2013 </t>
  </si>
  <si>
    <t xml:space="preserve">Cost of £80k-£100K per day.  Assuming seasonal restriction of 1 month, pushing construction further into winter periods where weather down time is frequently more than 50% leads to a likely increase in duration of a further 2 months on programme giving overall cost of £7m - £9m per project up to a maximum of 5 projects </t>
  </si>
  <si>
    <t>Cost of approximately £300K per km of cable installed.  For NG 10 this would be approximately £300k per project up to a maximum of 5 projects at an estimated cost of £2m.</t>
  </si>
  <si>
    <t>Assuming potential delay in energising wind farm associated with delays in cable installation noted above of 3 months, total potential cost of around £125m per project.  For NG 10, up to 5 projects could occur giving a total cost of £630m.</t>
  </si>
  <si>
    <t>Assuming delay of 3 months, total potential cost of around £125m per project due to wind farm down time  For NG 10, there are up to 5 projects, giving a total of around £630m.</t>
  </si>
  <si>
    <t>This costs would arise due to an unexpected fault and could be incurred any time during or after 2017. For the purpose of the IA it is assumed the cost is incurred annually from 2016.</t>
  </si>
  <si>
    <t>rMCZ NG 11 (Dogger Bank wind farm)</t>
  </si>
  <si>
    <t>Assumption about potential costs of MCZ designation made by Forewind (NG 11)</t>
  </si>
  <si>
    <t xml:space="preserve">It is assumed that the additional cost of conducting Phase 2 habitat survey for any landfall within this NG 11 will be approximately £5K-20K per project.  For NG 11 this is up to 5 projects hence a cost of £25K-100K. It is estimated that 2 projects worth of costs will most likely occur in 2012 and a further 3 projects worth of costs will most likely to be split evenly over 2012 and 2013.
</t>
  </si>
  <si>
    <t xml:space="preserve">it is estimated that costs will be in the range of £5,000-£10,000 per project for consultant time . For NG 11 up to 5 projects may occur hence a cost of £25k-£50k. It is estimated that 2 projects worth of costs will most likely occur in 2012  and a further 3 projects worth of costs will most likely to be split evenly over 2012 and 2013.
</t>
  </si>
  <si>
    <t>Increased coverage geophysical survey costs of approximately £30k per project up to a maximum of 5 projects at £150K. It is estimated that 2 projects worth of costs will most likely occur in 2012  and a further 3 projects worth of costs will most likely to be split evenly over 2012 and 2013.</t>
  </si>
  <si>
    <t xml:space="preserve">Costs prior to start of 2013, plus £45k in 2013 </t>
  </si>
  <si>
    <t>Cost of approximately £300K per km of cable installed.  For NG 11 this would be approximately £2m per project up to a maximum of 5 projects at an estimated cost of £10m.</t>
  </si>
  <si>
    <t>Assuming potential delay in energising wind farm associated with delays in cable installation noted above of 3 months, total potential cost of around £125m per project.  For NG 11, up to 5 projects could occur giving as total costs of £625m.</t>
  </si>
  <si>
    <t>Assuming delay of 3 months, total potential cost of around £125m per project due to wind farm down time  For NG 11, there are up to 5 projects, giving a total of around £625m.</t>
  </si>
  <si>
    <t>rMCZ NG 13 (Dogger Bank wind farm)</t>
  </si>
  <si>
    <t>Assumption about potential costs of MCZ designation made by Forewind (NG 13)</t>
  </si>
  <si>
    <t xml:space="preserve">It is assumed that the additional cost of conducting Phase 2 habitat survey for any landfall within this NG 13 will be approximately £5K-20K per project.  For NG 13 this is up to 5 projects hence a cost of £25K-100K. It is estimated that 2 projects worth of costs will most likely to occur in 2012 and a further 3 projects worth of costs will most likely to be split evenly over 2012 and 2013
</t>
  </si>
  <si>
    <t xml:space="preserve">it is estimated that costs will be in the range of £5,000-£10,000 per project for consultant time . For NG 11 up to 5 projects may occur hence a cost of £25k-£50k. It is estimated that 2 projects worth of costs will most likely occur in 2012 and a further 3 projects worth of costs will most likely to be split evenly over 2012 and 2013
</t>
  </si>
  <si>
    <t>Increased coverage geophysical survey costs of approximately £15k per project up to a maximum of 5 projects at £75k.  It is estimated that 2 projects worth of costs will most likely occur in 2012 and a further 3 projects worth of costs will most likely to be split evenly over 2012 and 2013</t>
  </si>
  <si>
    <t xml:space="preserve">Costs prior to start of 2013, plus £22.5k in 2013 </t>
  </si>
  <si>
    <t>Cost of approximately £300K per km of cable installed.  For NG 13 this would be approximately £1m per project up to a maximum of 5 projects at an estimated cost of £5m.</t>
  </si>
  <si>
    <t>Assuming potential delay in energising wind farm associated with delays in cable installation noted above of 3 months, total potential cost of around £125m per project.  For NG 13, up to 5 projects could occur giving as total costs of £625m.</t>
  </si>
  <si>
    <t>Assuming delay of 3 months, total potential cost of around £125m per project due to wind farm down time  For NG 13, there are up to 5 projects, giving a total of around £625m.</t>
  </si>
  <si>
    <t>NB: No costs have been provided for the Dudgeon wind farm (Warwick energy) so a scenario 2 is not presented.</t>
  </si>
  <si>
    <t>Blyth offshore wind demonstartion development (Narec) dont anticipate any cost above those set out in scenario 1.</t>
  </si>
  <si>
    <t>MCZ IA Calculations: Renewable Energy Sector (Wind Energy) - Industry costs</t>
  </si>
  <si>
    <r>
      <t xml:space="preserve">Estimated cost impacts of </t>
    </r>
    <r>
      <rPr>
        <b/>
        <u/>
        <sz val="10"/>
        <color theme="1"/>
        <rFont val="Arial"/>
        <family val="2"/>
      </rPr>
      <t>Potential Co-location Zone (PCLZ)</t>
    </r>
    <r>
      <rPr>
        <b/>
        <sz val="10"/>
        <color theme="1"/>
        <rFont val="Arial"/>
        <family val="2"/>
      </rPr>
      <t xml:space="preserve"> in both scenarios. Cost assumptions provided by DONG Energy.</t>
    </r>
  </si>
  <si>
    <t>Low</t>
  </si>
  <si>
    <t>High</t>
  </si>
  <si>
    <t>Additional surveys for EIA - Wal. Ext</t>
  </si>
  <si>
    <t>Additional work in EIA - Wal. Ext</t>
  </si>
  <si>
    <t>Additional work in EIA - WODS</t>
  </si>
  <si>
    <t>Additional monitoring of impact - WODS</t>
  </si>
  <si>
    <t>Additional monitoring of impact - Wal. Ext</t>
  </si>
  <si>
    <t>Post construction monitoring - Walney 1</t>
  </si>
  <si>
    <t>Post construction monitoring - Walney 2</t>
  </si>
  <si>
    <t>Post construction monitoring - WODS</t>
  </si>
  <si>
    <t>Post construction monitoring - Wal. Ext</t>
  </si>
  <si>
    <t>Floating crane instead of jack-up - Walney 1</t>
  </si>
  <si>
    <t>Floating crane instead of jack-up - Walney 2</t>
  </si>
  <si>
    <t>Floating crane instead of jack-up - WODS</t>
  </si>
  <si>
    <t>Floating crane instead of jack-up - Wal. Ext</t>
  </si>
  <si>
    <t>WODS = West of Duddon Sands wind farm</t>
  </si>
  <si>
    <t>Wal. Ext = Walney Extension wind farm</t>
  </si>
  <si>
    <t>Estimated cost impacts of rMCZ NG 1b. Cost assumptions provided by SSE RWE Npower. See assumptions for additional costs which are not possible to quantify at this time. DONG costs listed in assumptions but not possible to include here as no years for anticipated costs provided.</t>
  </si>
  <si>
    <t>Additional surveys for EIA - Galloper extension</t>
  </si>
  <si>
    <t>Additional work in EIA - Galloper extension</t>
  </si>
  <si>
    <t>Re-routing cable installation around rMCZ</t>
  </si>
  <si>
    <t>* Estimates of cost impact of this MCZ upon the East Anglia wind farm have been provided by DONG (see industry assumptions). However, estimated years in which the cost impact is likely to occur were not provided. Hence the cost estimates are not included here.</t>
  </si>
  <si>
    <t>Estimated cost impacts of rMCZ NG 4. Cost assumptions provided by Centrica. Other costs have been provided by RWE Npower which are listed under the assumptions. However it is not possible to include those here as no years were provided.</t>
  </si>
  <si>
    <t>Additional surveys for EIA - Race Bank</t>
  </si>
  <si>
    <t>Additional work in EIA - Race bank</t>
  </si>
  <si>
    <t>Additional work in EIA - Triton Knoll</t>
  </si>
  <si>
    <t>annual costs</t>
  </si>
  <si>
    <t>Additional monitoring - Race Bank</t>
  </si>
  <si>
    <t>Additional surveys/consultation - Race Bank</t>
  </si>
  <si>
    <t>Estimated cost impacts of rMCZ NG 5. Cost assumptions provided by SmartWind and ForeWind</t>
  </si>
  <si>
    <t>Additional surveys for EIA - Hornsea</t>
  </si>
  <si>
    <t>Additional work in EIA - Hornsea</t>
  </si>
  <si>
    <t>Additional surveys for EIA - Dogger Bank</t>
  </si>
  <si>
    <t>Additional work in EIA - Dogger Bank</t>
  </si>
  <si>
    <t>pre-construction</t>
  </si>
  <si>
    <t>monitoring - Dogger Bank</t>
  </si>
  <si>
    <t>re-routing cables- Hornsea</t>
  </si>
  <si>
    <t>restrictions on cable installation methods - Hornsea</t>
  </si>
  <si>
    <t>restrictions cable protection - Hornsea</t>
  </si>
  <si>
    <t>monitoring - Hornsea</t>
  </si>
  <si>
    <t>Seasonal restrictions - Dogger Bank</t>
  </si>
  <si>
    <t>restrictions on constrution method (Dogger Bank)</t>
  </si>
  <si>
    <t>Delay energising (Dogger Bank)</t>
  </si>
  <si>
    <t>delays to repairs (Dogger Bank)</t>
  </si>
  <si>
    <t>restrictions on cable replacment (hornsea)</t>
  </si>
  <si>
    <t>restrictions on cable protection (hornsea)</t>
  </si>
  <si>
    <t>restrictions on maintanace (Hornsea)</t>
  </si>
  <si>
    <t>monitoring (Hornsea)</t>
  </si>
  <si>
    <t>Estimated cost impacts of rMCZ NG 6. Cost assumptions provided by SmartWind and ForeWind</t>
  </si>
  <si>
    <t>Pre-construction</t>
  </si>
  <si>
    <t>Estimated cost impacts of rMCZ NG 8 in both scenarios. Cost assumptions provided by ForeWind and Dong energy</t>
  </si>
  <si>
    <t>Additional work in EIA - Westermost Rough</t>
  </si>
  <si>
    <t>Additional survey in EIA - Dogger Bank</t>
  </si>
  <si>
    <t>Additional monitoring - Westermost Rough</t>
  </si>
  <si>
    <t>Additional monitoring - Dogger Bank</t>
  </si>
  <si>
    <t>Additional monitorng - Westermost Rough</t>
  </si>
  <si>
    <t>Additional survey - Westermost Rough</t>
  </si>
  <si>
    <t xml:space="preserve">Estimated cost impacts of rMCZ NG 9 in both scenarios. Cost assumptions provided by ForeWind </t>
  </si>
  <si>
    <t xml:space="preserve">Estimated cost impacts of rMCZ NG 10 in both scenarios. Cost assumptions provided by ForeWind </t>
  </si>
  <si>
    <t>Additional surveys in EIA - Dogger Bank</t>
  </si>
  <si>
    <t xml:space="preserve">Estimated cost impacts of rMCZ NG 11 in both scenarios. Cost assumptions provided by ForeWind </t>
  </si>
  <si>
    <t xml:space="preserve">Estimated cost impacts of rMCZ NG 13. Cost assumptions provided by ForeWind </t>
  </si>
  <si>
    <t>As the industry costs include estimated cost impacts of more than one MCZ on some of the wind farms, there is a risk of duplication of costs when adding the costs together for the sector. Therefore, in order to estimate the impact of MCZs overall on wind farms overall, it is necessary to remove duplication of these costs where it is possible to do so. It has been possible to remove duplication of some costs e.g. the additional work anticipated in the assessment of environmental impact (this will only take place once irrespective of the number of rMCZs in most cases). However, it has not been possible to do this for most of the annual costs, such as costs of delays to projects, as it is not clear from the information provided by industry whether this would occur irrespective of the number of rMCZs, or if it is rMCZ specific. It is assumed here that the cost is rMCZ specific therefore no possible duplication has been removed. The total cost here to the sector, as estimated by the renewables industry is likely to be over-estimated.</t>
  </si>
  <si>
    <t>Irish Sea Zone Round 3 wind farm</t>
  </si>
  <si>
    <t>West of Duddon Sands wind farm</t>
  </si>
  <si>
    <t>Walney (1 &amp; 2) wind farm</t>
  </si>
  <si>
    <t>Estimates of cost impact have been provided by developer (see industry assumptions) but estimates of years in which costs are likely to occur were not provided (so cannot be included here)</t>
  </si>
  <si>
    <t>No estimates of cost impact have been provided by the developer for this wind farm.</t>
  </si>
  <si>
    <t>Westernmost Rough</t>
  </si>
  <si>
    <t>CONFIDENTIAL</t>
  </si>
  <si>
    <r>
      <t xml:space="preserve">Annex N13 from Finding Sanctuary, Irish Seas Conservation Zones, Net Gain and Balanced Seas. 2012. </t>
    </r>
    <r>
      <rPr>
        <b/>
        <i/>
        <sz val="14"/>
        <color theme="1"/>
        <rFont val="Arial"/>
        <family val="2"/>
      </rPr>
      <t>Impact Assessment materials in support of the Regional Marine Conservation Zone Project Recommendations.</t>
    </r>
  </si>
  <si>
    <t>Contents</t>
  </si>
  <si>
    <t>Best estimate'!A1</t>
  </si>
  <si>
    <t>Scenario 1 - Assumptions'!A1</t>
  </si>
  <si>
    <t>Scenario 1 - Wind Calculations'!A1</t>
  </si>
  <si>
    <t>Scenario 2 - Assumptions'!A1</t>
  </si>
  <si>
    <t>Scenario 2 - Wind Calculations'!A1</t>
  </si>
  <si>
    <t>Scenarios 1&amp;2 - Wave &amp; Tidal'!A1</t>
  </si>
  <si>
    <t>Industry Costs - Assumptions'!A1</t>
  </si>
  <si>
    <t>Industry Costs - Calculations'!A1</t>
  </si>
  <si>
    <r>
      <rPr>
        <i/>
        <sz val="10"/>
        <rFont val="Arial"/>
        <family val="2"/>
      </rPr>
      <t>Centrica:</t>
    </r>
    <r>
      <rPr>
        <sz val="10"/>
        <rFont val="Arial"/>
        <family val="2"/>
      </rPr>
      <t xml:space="preserve"> CONFIDENTIAL</t>
    </r>
  </si>
  <si>
    <t xml:space="preserve">Smartwind: CONFIDENTIAL
</t>
  </si>
  <si>
    <r>
      <rPr>
        <b/>
        <sz val="10"/>
        <rFont val="Arial"/>
        <family val="2"/>
      </rPr>
      <t xml:space="preserve">RWE: </t>
    </r>
    <r>
      <rPr>
        <sz val="10"/>
        <rFont val="Arial"/>
        <family val="2"/>
      </rPr>
      <t>CONFIDENTIAL</t>
    </r>
  </si>
  <si>
    <r>
      <t>Estimated cost impacts of r</t>
    </r>
    <r>
      <rPr>
        <b/>
        <u/>
        <sz val="10"/>
        <color theme="1"/>
        <rFont val="Arial"/>
        <family val="2"/>
      </rPr>
      <t>MCZ 3</t>
    </r>
    <r>
      <rPr>
        <b/>
        <sz val="10"/>
        <color theme="1"/>
        <rFont val="Arial"/>
        <family val="2"/>
      </rPr>
      <t>. Average estimate used.</t>
    </r>
  </si>
  <si>
    <r>
      <t>Estimated cost impacts of r</t>
    </r>
    <r>
      <rPr>
        <b/>
        <u/>
        <sz val="10"/>
        <color theme="1"/>
        <rFont val="Arial"/>
        <family val="2"/>
      </rPr>
      <t>MCZ Reference Area S</t>
    </r>
    <r>
      <rPr>
        <b/>
        <sz val="10"/>
        <color theme="1"/>
        <rFont val="Arial"/>
        <family val="2"/>
      </rPr>
      <t>. Average estimate used.</t>
    </r>
  </si>
  <si>
    <r>
      <t xml:space="preserve">Estimated cost impacts of </t>
    </r>
    <r>
      <rPr>
        <b/>
        <u/>
        <sz val="10"/>
        <color theme="1"/>
        <rFont val="Arial"/>
        <family val="2"/>
      </rPr>
      <t>rMCZ</t>
    </r>
    <r>
      <rPr>
        <b/>
        <sz val="10"/>
        <color theme="1"/>
        <rFont val="Arial"/>
        <family val="2"/>
      </rPr>
      <t xml:space="preserve"> </t>
    </r>
    <r>
      <rPr>
        <b/>
        <u/>
        <sz val="10"/>
        <color theme="1"/>
        <rFont val="Arial"/>
        <family val="2"/>
      </rPr>
      <t>NG 7</t>
    </r>
    <r>
      <rPr>
        <b/>
        <sz val="10"/>
        <color theme="1"/>
        <rFont val="Arial"/>
        <family val="2"/>
      </rPr>
      <t xml:space="preserve"> (Hornsea wind farm) are CONFIDENTIAL.</t>
    </r>
  </si>
  <si>
    <t xml:space="preserve">CONFIDENTIAL
</t>
  </si>
  <si>
    <t xml:space="preserve">CONFIDENTIAL
</t>
  </si>
  <si>
    <t>Additional licence application cost based on average of eight developers. Frond mattressing cost estimate based on quotes from four developers.</t>
  </si>
  <si>
    <t>Centrica (Irish Sea Zone 9), Smartwind (Hornsea wind farm) and RWE (Atlantic Array) costs are CONFIDENTIAL.</t>
  </si>
  <si>
    <t>Best Estimate of cost by rMCZ
(15% of Management Scenario 2 Wind farm construction costs + 100% of Management Scenario 2 Wind farm assessment costs + Management Scenario 2 Wave and tidal costs)</t>
  </si>
  <si>
    <t xml:space="preserve">Present value of total costs </t>
  </si>
  <si>
    <t xml:space="preserve">Best estimate of cost </t>
  </si>
  <si>
    <t>Wind farms - assessment costs</t>
  </si>
  <si>
    <t xml:space="preserve">Wind farms - construction costs  </t>
  </si>
  <si>
    <t>Wave and tidal - Total costs</t>
  </si>
  <si>
    <t>rMCZ North of Lundy</t>
  </si>
  <si>
    <t>rMCZ Morte Platform</t>
  </si>
  <si>
    <t xml:space="preserve">rMCZ Bideford to Foreland Point </t>
  </si>
  <si>
    <t xml:space="preserve">rMCZ Hartland Point to Tintagel </t>
  </si>
  <si>
    <t xml:space="preserve">rMCZ Reference Area Lundy </t>
  </si>
  <si>
    <t xml:space="preserve">rMCZ Cape Bank </t>
  </si>
  <si>
    <t xml:space="preserve">rMCZ South Dorset </t>
  </si>
  <si>
    <t xml:space="preserve">rMCZ Reference Area South Dorset </t>
  </si>
  <si>
    <t xml:space="preserve">rMCZ South-East of Portland </t>
  </si>
  <si>
    <t xml:space="preserve">rMCZ Newquay &amp; the Gannel </t>
  </si>
  <si>
    <t xml:space="preserve">rMCZ Padstow &amp; Surrounds </t>
  </si>
  <si>
    <t>rMCZ Cape Bank</t>
  </si>
  <si>
    <t>rMCZ Isles of Scilly Sites</t>
  </si>
  <si>
    <t>rMCZ South of the Isles of Scilly</t>
  </si>
  <si>
    <t xml:space="preserve">rMCZ Land's End </t>
  </si>
  <si>
    <t>rMCZ 3 North St. George's Channel</t>
  </si>
  <si>
    <t xml:space="preserve">Potential Co-Location Zone (PCLZ) </t>
  </si>
  <si>
    <t>rMCZ Reference Area S North St. George's Channel</t>
  </si>
  <si>
    <t xml:space="preserve">Net Gain </t>
  </si>
  <si>
    <t xml:space="preserve">rMCZ NG 1b Orford inshore </t>
  </si>
  <si>
    <t>rMCZ NG 9 Holderness Offshore</t>
  </si>
  <si>
    <t xml:space="preserve">rMCZ NG 11 Runswick Bay </t>
  </si>
  <si>
    <t>rMCZ RA 2a&amp;2b Seahorse Lagoon and Arnold's Marsh</t>
  </si>
  <si>
    <t>rMCZ Reference Area 3 Glaven Reedbed</t>
  </si>
  <si>
    <t>rMCZ Reference Area 4 Blakeney Marsh</t>
  </si>
  <si>
    <t>rMCZ Reference Area 5 Blakeney Seagrass</t>
  </si>
  <si>
    <t>rMCZ Reference Area 8 Wash Approach</t>
  </si>
  <si>
    <t>rMCZ 20 The Needles</t>
  </si>
  <si>
    <t>rMCZ 23 Yarmouth to Cowes</t>
  </si>
  <si>
    <t>rMCZ Reference Area 18 St Catherine's Point West</t>
  </si>
  <si>
    <t>rMCZ 22 Bembridge</t>
  </si>
  <si>
    <t>rMCZ 28 Utopia</t>
  </si>
  <si>
    <t>rMCZ 25.2 Selsey Bill and the Hounds</t>
  </si>
  <si>
    <t xml:space="preserve">rMCZ Reference Area 13 North Utopia </t>
  </si>
  <si>
    <t>Version control</t>
  </si>
  <si>
    <t>Build status:</t>
  </si>
  <si>
    <t>Version</t>
  </si>
  <si>
    <t xml:space="preserve">Date </t>
  </si>
  <si>
    <t>Author</t>
  </si>
  <si>
    <t>Reason/Comments</t>
  </si>
  <si>
    <t>Final version published on SNCB websites</t>
  </si>
  <si>
    <t>Distribution list:</t>
  </si>
  <si>
    <t>Copy</t>
  </si>
  <si>
    <t>Issue Date</t>
  </si>
  <si>
    <t>Issued To</t>
  </si>
  <si>
    <t>Electronic</t>
  </si>
  <si>
    <t>Published on SNCB websites</t>
  </si>
  <si>
    <t>2.8.12</t>
  </si>
  <si>
    <t>Fran Moore</t>
  </si>
  <si>
    <t>Site-specific best estimates added to spreadsheet</t>
  </si>
  <si>
    <t>three p</t>
  </si>
</sst>
</file>

<file path=xl/styles.xml><?xml version="1.0" encoding="utf-8"?>
<styleSheet xmlns="http://schemas.openxmlformats.org/spreadsheetml/2006/main">
  <numFmts count="4">
    <numFmt numFmtId="44" formatCode="_-&quot;£&quot;* #,##0.00_-;\-&quot;£&quot;* #,##0.00_-;_-&quot;£&quot;* &quot;-&quot;??_-;_-@_-"/>
    <numFmt numFmtId="164" formatCode="0.000"/>
    <numFmt numFmtId="165" formatCode="_-&quot;£&quot;* #,##0.000_-;\-&quot;£&quot;* #,##0.000_-;_-&quot;£&quot;* &quot;-&quot;??_-;_-@_-"/>
    <numFmt numFmtId="166" formatCode="0.0000"/>
  </numFmts>
  <fonts count="37">
    <font>
      <sz val="11"/>
      <name val="Arial"/>
    </font>
    <font>
      <sz val="10"/>
      <color theme="1"/>
      <name val="Arial"/>
      <family val="2"/>
    </font>
    <font>
      <sz val="11"/>
      <color theme="1"/>
      <name val="Calibri"/>
      <family val="2"/>
      <scheme val="minor"/>
    </font>
    <font>
      <b/>
      <sz val="14"/>
      <color theme="1"/>
      <name val="Arial"/>
      <family val="2"/>
    </font>
    <font>
      <b/>
      <u/>
      <sz val="14"/>
      <color theme="1"/>
      <name val="Arial"/>
      <family val="2"/>
    </font>
    <font>
      <b/>
      <u/>
      <sz val="14"/>
      <color theme="1"/>
      <name val="Calibri"/>
      <family val="2"/>
      <scheme val="minor"/>
    </font>
    <font>
      <b/>
      <sz val="14"/>
      <color theme="1"/>
      <name val="Calibri"/>
      <family val="2"/>
      <scheme val="minor"/>
    </font>
    <font>
      <sz val="10"/>
      <color theme="1"/>
      <name val="Arial"/>
      <family val="2"/>
    </font>
    <font>
      <sz val="10"/>
      <name val="Arial"/>
      <family val="2"/>
    </font>
    <font>
      <b/>
      <sz val="10"/>
      <color theme="1"/>
      <name val="Arial"/>
      <family val="2"/>
    </font>
    <font>
      <sz val="11"/>
      <name val="Arial"/>
      <family val="2"/>
    </font>
    <font>
      <i/>
      <sz val="10"/>
      <color theme="1"/>
      <name val="Arial"/>
      <family val="2"/>
    </font>
    <font>
      <b/>
      <i/>
      <sz val="10"/>
      <color theme="1"/>
      <name val="Arial"/>
      <family val="2"/>
    </font>
    <font>
      <b/>
      <sz val="10"/>
      <name val="Arial"/>
      <family val="2"/>
    </font>
    <font>
      <sz val="11"/>
      <color theme="1"/>
      <name val="Arial"/>
      <family val="2"/>
    </font>
    <font>
      <sz val="14"/>
      <name val="Arial"/>
      <family val="2"/>
    </font>
    <font>
      <b/>
      <sz val="10"/>
      <color rgb="FFFF0000"/>
      <name val="Arial"/>
      <family val="2"/>
    </font>
    <font>
      <i/>
      <sz val="10"/>
      <name val="Arial"/>
      <family val="2"/>
    </font>
    <font>
      <b/>
      <sz val="14"/>
      <name val="Arial"/>
      <family val="2"/>
    </font>
    <font>
      <b/>
      <u/>
      <sz val="10"/>
      <color theme="1"/>
      <name val="Arial"/>
      <family val="2"/>
    </font>
    <font>
      <u/>
      <sz val="10"/>
      <color theme="1"/>
      <name val="Arial"/>
      <family val="2"/>
    </font>
    <font>
      <b/>
      <sz val="10"/>
      <color theme="1"/>
      <name val="Calibri"/>
      <family val="2"/>
      <scheme val="minor"/>
    </font>
    <font>
      <sz val="10"/>
      <color theme="1"/>
      <name val="Calibri"/>
      <family val="2"/>
      <scheme val="minor"/>
    </font>
    <font>
      <b/>
      <i/>
      <sz val="10"/>
      <name val="Arial"/>
      <family val="2"/>
    </font>
    <font>
      <sz val="10"/>
      <color rgb="FFFF0000"/>
      <name val="Arial"/>
      <family val="2"/>
    </font>
    <font>
      <u/>
      <sz val="10"/>
      <name val="Arial"/>
      <family val="2"/>
    </font>
    <font>
      <sz val="10"/>
      <name val="Calibri"/>
      <family val="2"/>
    </font>
    <font>
      <sz val="10"/>
      <color rgb="FF1F497D"/>
      <name val="Calibri"/>
      <family val="2"/>
    </font>
    <font>
      <b/>
      <sz val="14"/>
      <color rgb="FFFF0000"/>
      <name val="Arial"/>
      <family val="2"/>
    </font>
    <font>
      <b/>
      <i/>
      <u/>
      <sz val="10"/>
      <color theme="1"/>
      <name val="Arial"/>
      <family val="2"/>
    </font>
    <font>
      <b/>
      <sz val="11"/>
      <name val="Arial"/>
      <family val="2"/>
    </font>
    <font>
      <b/>
      <i/>
      <sz val="14"/>
      <color theme="1"/>
      <name val="Arial"/>
      <family val="2"/>
    </font>
    <font>
      <u/>
      <sz val="11"/>
      <color theme="10"/>
      <name val="Arial"/>
      <family val="2"/>
    </font>
    <font>
      <b/>
      <sz val="11"/>
      <name val="Times New Roman"/>
      <family val="1"/>
    </font>
    <font>
      <sz val="11"/>
      <name val="Calibri"/>
      <family val="2"/>
    </font>
    <font>
      <b/>
      <sz val="11"/>
      <name val="Calibri"/>
      <family val="2"/>
    </font>
    <font>
      <sz val="11"/>
      <color rgb="FF1F497D"/>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s>
  <borders count="7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27">
    <xf numFmtId="0" fontId="0" fillId="0" borderId="0"/>
    <xf numFmtId="44" fontId="10" fillId="0" borderId="0" applyFont="0" applyFill="0" applyBorder="0" applyAlignment="0" applyProtection="0"/>
    <xf numFmtId="0" fontId="2" fillId="0" borderId="0"/>
    <xf numFmtId="0" fontId="10" fillId="0" borderId="0"/>
    <xf numFmtId="0" fontId="10" fillId="0" borderId="0"/>
    <xf numFmtId="44" fontId="10" fillId="0" borderId="0" applyFon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applyNumberFormat="0" applyFill="0" applyBorder="0" applyAlignment="0" applyProtection="0"/>
    <xf numFmtId="0" fontId="10" fillId="0" borderId="0"/>
    <xf numFmtId="44" fontId="10" fillId="0" borderId="0" applyFont="0" applyFill="0" applyBorder="0" applyAlignment="0" applyProtection="0"/>
  </cellStyleXfs>
  <cellXfs count="857">
    <xf numFmtId="0" fontId="0" fillId="0" borderId="0" xfId="0"/>
    <xf numFmtId="0" fontId="3" fillId="2" borderId="0" xfId="0" applyFont="1" applyFill="1" applyBorder="1" applyAlignment="1">
      <alignment vertical="center"/>
    </xf>
    <xf numFmtId="0" fontId="4" fillId="2" borderId="0" xfId="0" applyFont="1" applyFill="1" applyBorder="1"/>
    <xf numFmtId="0" fontId="5" fillId="2" borderId="0" xfId="0" applyFont="1" applyFill="1" applyBorder="1"/>
    <xf numFmtId="0" fontId="6" fillId="2" borderId="0" xfId="0" applyFont="1" applyFill="1" applyBorder="1"/>
    <xf numFmtId="0" fontId="0" fillId="2" borderId="0" xfId="0" applyFill="1" applyBorder="1"/>
    <xf numFmtId="0" fontId="7" fillId="0" borderId="0" xfId="0" applyNumberFormat="1" applyFont="1" applyFill="1" applyBorder="1" applyAlignment="1">
      <alignment vertical="center"/>
    </xf>
    <xf numFmtId="0" fontId="4" fillId="0" borderId="0" xfId="0" applyFont="1" applyFill="1" applyBorder="1"/>
    <xf numFmtId="0" fontId="5" fillId="0" borderId="0" xfId="0" applyFont="1" applyFill="1" applyBorder="1"/>
    <xf numFmtId="0" fontId="6" fillId="0" borderId="0" xfId="0" applyFont="1" applyFill="1" applyBorder="1"/>
    <xf numFmtId="0" fontId="0" fillId="0" borderId="0" xfId="0" applyFill="1" applyBorder="1"/>
    <xf numFmtId="0" fontId="7" fillId="0" borderId="1" xfId="0" applyFont="1" applyFill="1" applyBorder="1"/>
    <xf numFmtId="0" fontId="8" fillId="0" borderId="0" xfId="0" applyFont="1" applyFill="1" applyBorder="1"/>
    <xf numFmtId="0" fontId="8" fillId="0" borderId="1" xfId="0" applyFont="1" applyFill="1" applyBorder="1"/>
    <xf numFmtId="0" fontId="8" fillId="0" borderId="2" xfId="0" applyFont="1" applyFill="1" applyBorder="1"/>
    <xf numFmtId="0" fontId="8" fillId="0" borderId="0" xfId="0" applyFont="1" applyFill="1"/>
    <xf numFmtId="0" fontId="9" fillId="0" borderId="0" xfId="0" applyFont="1" applyFill="1" applyBorder="1" applyAlignment="1">
      <alignment horizontal="right"/>
    </xf>
    <xf numFmtId="0" fontId="9" fillId="0" borderId="0" xfId="0" applyFont="1" applyFill="1" applyBorder="1" applyAlignment="1"/>
    <xf numFmtId="0" fontId="9" fillId="0" borderId="0" xfId="0" applyFont="1" applyFill="1" applyBorder="1"/>
    <xf numFmtId="0" fontId="9" fillId="0" borderId="3" xfId="0" applyFont="1" applyFill="1" applyBorder="1" applyAlignment="1"/>
    <xf numFmtId="0" fontId="9" fillId="0" borderId="4" xfId="0" applyFont="1" applyFill="1" applyBorder="1" applyAlignment="1">
      <alignment horizontal="right"/>
    </xf>
    <xf numFmtId="0" fontId="9" fillId="0" borderId="4" xfId="0" applyFont="1" applyFill="1" applyBorder="1"/>
    <xf numFmtId="0" fontId="9" fillId="2" borderId="6" xfId="0" applyFont="1" applyFill="1" applyBorder="1" applyAlignment="1">
      <alignment vertical="center"/>
    </xf>
    <xf numFmtId="0" fontId="9" fillId="2" borderId="7" xfId="0" applyFont="1" applyFill="1" applyBorder="1" applyAlignment="1">
      <alignment vertical="center"/>
    </xf>
    <xf numFmtId="0" fontId="0" fillId="0" borderId="0" xfId="0" applyFill="1"/>
    <xf numFmtId="0" fontId="9" fillId="0" borderId="0" xfId="2" applyFont="1"/>
    <xf numFmtId="0" fontId="9" fillId="0" borderId="0" xfId="3" applyFont="1" applyBorder="1" applyAlignment="1">
      <alignment horizontal="right"/>
    </xf>
    <xf numFmtId="0" fontId="7" fillId="0" borderId="0" xfId="2" applyFont="1"/>
    <xf numFmtId="164" fontId="7" fillId="0" borderId="1" xfId="3" applyNumberFormat="1" applyFont="1" applyBorder="1"/>
    <xf numFmtId="164" fontId="7" fillId="0" borderId="0" xfId="3" applyNumberFormat="1" applyFont="1" applyBorder="1"/>
    <xf numFmtId="0" fontId="9" fillId="0" borderId="0" xfId="2" applyFont="1" applyAlignment="1">
      <alignment horizontal="right"/>
    </xf>
    <xf numFmtId="0" fontId="11" fillId="0" borderId="0" xfId="3" applyFont="1" applyBorder="1" applyAlignment="1">
      <alignment horizontal="right"/>
    </xf>
    <xf numFmtId="164" fontId="7" fillId="0" borderId="0" xfId="2" applyNumberFormat="1" applyFont="1"/>
    <xf numFmtId="164" fontId="9" fillId="0" borderId="0" xfId="2" applyNumberFormat="1" applyFont="1"/>
    <xf numFmtId="164" fontId="9" fillId="0" borderId="1" xfId="3" applyNumberFormat="1" applyFont="1" applyBorder="1"/>
    <xf numFmtId="164" fontId="9" fillId="0" borderId="0" xfId="3" applyNumberFormat="1" applyFont="1" applyBorder="1"/>
    <xf numFmtId="0" fontId="9" fillId="0" borderId="1" xfId="3" applyFont="1" applyBorder="1"/>
    <xf numFmtId="0" fontId="7" fillId="0" borderId="0" xfId="3" applyFont="1" applyBorder="1" applyAlignment="1">
      <alignment horizontal="right"/>
    </xf>
    <xf numFmtId="2" fontId="7" fillId="0" borderId="1" xfId="3" applyNumberFormat="1" applyFont="1" applyBorder="1"/>
    <xf numFmtId="0" fontId="12" fillId="0" borderId="0" xfId="3" applyFont="1" applyBorder="1"/>
    <xf numFmtId="0" fontId="8" fillId="0" borderId="0" xfId="3" applyFont="1"/>
    <xf numFmtId="164" fontId="9" fillId="0" borderId="1" xfId="3" applyNumberFormat="1" applyFont="1" applyFill="1" applyBorder="1"/>
    <xf numFmtId="0" fontId="9" fillId="0" borderId="3" xfId="3" applyFont="1" applyBorder="1"/>
    <xf numFmtId="0" fontId="8" fillId="0" borderId="4" xfId="3" applyFont="1" applyBorder="1"/>
    <xf numFmtId="0" fontId="8" fillId="0" borderId="3" xfId="3" applyFont="1" applyBorder="1"/>
    <xf numFmtId="164" fontId="7" fillId="0" borderId="2" xfId="3" applyNumberFormat="1" applyFont="1" applyBorder="1"/>
    <xf numFmtId="164" fontId="9" fillId="0" borderId="2" xfId="3" applyNumberFormat="1" applyFont="1" applyBorder="1"/>
    <xf numFmtId="0" fontId="12" fillId="0" borderId="2" xfId="3" applyFont="1" applyBorder="1"/>
    <xf numFmtId="0" fontId="9" fillId="0" borderId="4" xfId="3" applyFont="1" applyBorder="1"/>
    <xf numFmtId="0" fontId="9" fillId="0" borderId="4" xfId="3" applyFont="1" applyBorder="1" applyAlignment="1">
      <alignment horizontal="right"/>
    </xf>
    <xf numFmtId="164" fontId="9" fillId="0" borderId="4" xfId="3" applyNumberFormat="1" applyFont="1" applyBorder="1"/>
    <xf numFmtId="164" fontId="9" fillId="0" borderId="3" xfId="3" applyNumberFormat="1" applyFont="1" applyFill="1" applyBorder="1"/>
    <xf numFmtId="164" fontId="9" fillId="0" borderId="5" xfId="3" applyNumberFormat="1" applyFont="1" applyBorder="1"/>
    <xf numFmtId="0" fontId="9" fillId="0" borderId="0" xfId="4" applyFont="1" applyBorder="1" applyAlignment="1">
      <alignment horizontal="right"/>
    </xf>
    <xf numFmtId="164" fontId="7" fillId="0" borderId="1" xfId="4" applyNumberFormat="1" applyFont="1" applyBorder="1"/>
    <xf numFmtId="164" fontId="7" fillId="0" borderId="2" xfId="4" applyNumberFormat="1" applyFont="1" applyBorder="1"/>
    <xf numFmtId="164" fontId="7" fillId="0" borderId="1" xfId="4" applyNumberFormat="1" applyFont="1" applyFill="1" applyBorder="1"/>
    <xf numFmtId="164" fontId="9" fillId="0" borderId="1" xfId="4" applyNumberFormat="1" applyFont="1" applyFill="1" applyBorder="1"/>
    <xf numFmtId="164" fontId="9" fillId="0" borderId="2" xfId="4" applyNumberFormat="1" applyFont="1" applyBorder="1"/>
    <xf numFmtId="0" fontId="9" fillId="0" borderId="1" xfId="4" applyFont="1" applyBorder="1"/>
    <xf numFmtId="164" fontId="7" fillId="0" borderId="0" xfId="4" applyNumberFormat="1" applyFont="1" applyBorder="1"/>
    <xf numFmtId="2" fontId="7" fillId="0" borderId="1" xfId="4" applyNumberFormat="1" applyFont="1" applyFill="1" applyBorder="1"/>
    <xf numFmtId="0" fontId="12" fillId="0" borderId="2" xfId="4" applyFont="1" applyBorder="1"/>
    <xf numFmtId="0" fontId="8" fillId="0" borderId="0" xfId="4" applyFont="1"/>
    <xf numFmtId="164" fontId="9" fillId="0" borderId="0" xfId="4" applyNumberFormat="1" applyFont="1" applyBorder="1"/>
    <xf numFmtId="0" fontId="9" fillId="0" borderId="4" xfId="4" applyFont="1" applyBorder="1"/>
    <xf numFmtId="164" fontId="9" fillId="0" borderId="4" xfId="4" applyNumberFormat="1" applyFont="1" applyBorder="1"/>
    <xf numFmtId="164" fontId="9" fillId="0" borderId="3" xfId="4" applyNumberFormat="1" applyFont="1" applyFill="1" applyBorder="1"/>
    <xf numFmtId="164" fontId="9" fillId="0" borderId="5" xfId="4" applyNumberFormat="1" applyFont="1" applyBorder="1"/>
    <xf numFmtId="0" fontId="7" fillId="0" borderId="1" xfId="2" applyFont="1" applyFill="1" applyBorder="1"/>
    <xf numFmtId="0" fontId="7" fillId="0" borderId="2" xfId="2" applyFont="1" applyBorder="1"/>
    <xf numFmtId="0" fontId="11" fillId="0" borderId="0" xfId="4" applyFont="1" applyBorder="1" applyAlignment="1">
      <alignment horizontal="right"/>
    </xf>
    <xf numFmtId="0" fontId="7" fillId="0" borderId="0" xfId="4" applyFont="1" applyBorder="1" applyAlignment="1">
      <alignment horizontal="right"/>
    </xf>
    <xf numFmtId="0" fontId="13" fillId="0" borderId="0" xfId="4" applyFont="1"/>
    <xf numFmtId="0" fontId="7" fillId="0" borderId="4" xfId="2" applyFont="1" applyBorder="1"/>
    <xf numFmtId="0" fontId="7" fillId="0" borderId="3" xfId="2" applyFont="1" applyFill="1" applyBorder="1"/>
    <xf numFmtId="0" fontId="13" fillId="0" borderId="1" xfId="4" applyFont="1" applyBorder="1"/>
    <xf numFmtId="0" fontId="7" fillId="0" borderId="0" xfId="2" applyFont="1" applyFill="1"/>
    <xf numFmtId="0" fontId="7" fillId="0" borderId="0" xfId="2" quotePrefix="1" applyFont="1"/>
    <xf numFmtId="0" fontId="14" fillId="0" borderId="0" xfId="2" applyFont="1" applyFill="1"/>
    <xf numFmtId="0" fontId="15" fillId="2" borderId="0" xfId="0" applyFont="1" applyFill="1" applyAlignment="1">
      <alignment horizontal="left" vertical="top"/>
    </xf>
    <xf numFmtId="0" fontId="13" fillId="0" borderId="0" xfId="0" applyFont="1" applyAlignment="1">
      <alignment horizontal="left" vertical="top"/>
    </xf>
    <xf numFmtId="0" fontId="8" fillId="0" borderId="0" xfId="0" applyFont="1" applyAlignment="1">
      <alignment horizontal="left" vertical="top"/>
    </xf>
    <xf numFmtId="44" fontId="8" fillId="0" borderId="0" xfId="1" applyFont="1" applyAlignment="1">
      <alignment horizontal="left" vertical="top"/>
    </xf>
    <xf numFmtId="0" fontId="8" fillId="0" borderId="0" xfId="0" applyFont="1" applyFill="1" applyAlignment="1">
      <alignment horizontal="left" vertical="top"/>
    </xf>
    <xf numFmtId="0" fontId="8" fillId="0" borderId="0" xfId="0" applyFont="1" applyAlignment="1">
      <alignment horizontal="left" vertical="top" wrapText="1"/>
    </xf>
    <xf numFmtId="0" fontId="7" fillId="0" borderId="0" xfId="0" applyFont="1" applyFill="1" applyBorder="1"/>
    <xf numFmtId="0" fontId="13" fillId="2" borderId="11" xfId="0" applyFont="1" applyFill="1" applyBorder="1" applyAlignment="1">
      <alignment vertical="top"/>
    </xf>
    <xf numFmtId="0" fontId="13" fillId="2" borderId="12" xfId="0" applyFont="1" applyFill="1" applyBorder="1" applyAlignment="1">
      <alignment vertical="top"/>
    </xf>
    <xf numFmtId="0" fontId="13" fillId="2" borderId="13" xfId="0" applyFont="1" applyFill="1" applyBorder="1" applyAlignment="1">
      <alignment vertical="top"/>
    </xf>
    <xf numFmtId="44" fontId="13" fillId="2" borderId="16" xfId="1" applyFont="1" applyFill="1" applyBorder="1" applyAlignment="1">
      <alignment horizontal="center" vertical="top"/>
    </xf>
    <xf numFmtId="0" fontId="13" fillId="2" borderId="16" xfId="0" applyFont="1" applyFill="1" applyBorder="1" applyAlignment="1">
      <alignment horizontal="center" vertical="top"/>
    </xf>
    <xf numFmtId="0" fontId="13" fillId="2" borderId="17" xfId="0" applyFont="1" applyFill="1" applyBorder="1" applyAlignment="1">
      <alignment horizontal="center" vertical="top" wrapText="1"/>
    </xf>
    <xf numFmtId="44" fontId="8" fillId="0" borderId="16" xfId="1" applyFont="1" applyBorder="1" applyAlignment="1">
      <alignment horizontal="left" vertical="top"/>
    </xf>
    <xf numFmtId="0" fontId="8" fillId="0" borderId="16" xfId="0" applyFont="1" applyFill="1" applyBorder="1" applyAlignment="1">
      <alignment horizontal="left" vertical="top" wrapText="1"/>
    </xf>
    <xf numFmtId="165" fontId="8" fillId="0" borderId="16" xfId="1" applyNumberFormat="1" applyFont="1" applyBorder="1" applyAlignment="1">
      <alignment horizontal="left" vertical="top" wrapText="1"/>
    </xf>
    <xf numFmtId="165" fontId="8" fillId="0" borderId="16" xfId="1" applyNumberFormat="1" applyFont="1" applyBorder="1" applyAlignment="1">
      <alignment horizontal="left" vertical="top"/>
    </xf>
    <xf numFmtId="0" fontId="8" fillId="0" borderId="16" xfId="0" applyFont="1" applyBorder="1" applyAlignment="1">
      <alignment vertical="top" wrapText="1"/>
    </xf>
    <xf numFmtId="0" fontId="8" fillId="0" borderId="16" xfId="0" applyFont="1" applyBorder="1" applyAlignment="1">
      <alignment horizontal="left" vertical="top" wrapText="1"/>
    </xf>
    <xf numFmtId="165" fontId="8" fillId="4" borderId="16" xfId="5" applyNumberFormat="1" applyFont="1" applyFill="1" applyBorder="1" applyAlignment="1">
      <alignment horizontal="left" vertical="top" wrapText="1"/>
    </xf>
    <xf numFmtId="0" fontId="8" fillId="0" borderId="16" xfId="0" applyFont="1" applyBorder="1" applyAlignment="1">
      <alignment horizontal="left" vertical="top"/>
    </xf>
    <xf numFmtId="0" fontId="13" fillId="0" borderId="16" xfId="0" applyFont="1" applyBorder="1" applyAlignment="1">
      <alignment horizontal="left" vertical="top"/>
    </xf>
    <xf numFmtId="164" fontId="13" fillId="0" borderId="16" xfId="1" applyNumberFormat="1" applyFont="1" applyBorder="1" applyAlignment="1">
      <alignment horizontal="left" vertical="top"/>
    </xf>
    <xf numFmtId="44" fontId="8" fillId="0" borderId="0" xfId="0" applyNumberFormat="1" applyFont="1" applyAlignment="1">
      <alignment horizontal="left" vertical="top"/>
    </xf>
    <xf numFmtId="0" fontId="3" fillId="2" borderId="0" xfId="0" applyFont="1" applyFill="1" applyAlignment="1">
      <alignment vertical="center"/>
    </xf>
    <xf numFmtId="0" fontId="15" fillId="2" borderId="0" xfId="0" applyFont="1" applyFill="1" applyAlignment="1">
      <alignment horizontal="left" vertical="center"/>
    </xf>
    <xf numFmtId="0" fontId="18" fillId="2" borderId="0" xfId="0" applyFont="1" applyFill="1" applyAlignment="1">
      <alignment vertical="center"/>
    </xf>
    <xf numFmtId="0" fontId="15" fillId="2" borderId="0" xfId="0" applyFont="1" applyFill="1" applyBorder="1" applyAlignment="1">
      <alignment horizontal="left" vertical="center"/>
    </xf>
    <xf numFmtId="0" fontId="16" fillId="0" borderId="0" xfId="0" applyFont="1"/>
    <xf numFmtId="0" fontId="13" fillId="0" borderId="0" xfId="0" applyFont="1"/>
    <xf numFmtId="0" fontId="8" fillId="0" borderId="0" xfId="0" applyFont="1" applyBorder="1" applyAlignment="1">
      <alignment horizontal="left" vertical="top"/>
    </xf>
    <xf numFmtId="0" fontId="8" fillId="0" borderId="0" xfId="0" applyFont="1"/>
    <xf numFmtId="0" fontId="7" fillId="0" borderId="19" xfId="0" applyFont="1" applyFill="1" applyBorder="1"/>
    <xf numFmtId="0" fontId="9" fillId="0" borderId="9" xfId="0" applyFont="1" applyFill="1" applyBorder="1" applyAlignment="1">
      <alignment horizontal="right"/>
    </xf>
    <xf numFmtId="0" fontId="9" fillId="0" borderId="9" xfId="0" applyFont="1" applyBorder="1"/>
    <xf numFmtId="0" fontId="9" fillId="0" borderId="4" xfId="0" applyFont="1" applyBorder="1"/>
    <xf numFmtId="0" fontId="9" fillId="0" borderId="1" xfId="0" applyFont="1" applyFill="1" applyBorder="1" applyAlignment="1">
      <alignment vertical="top"/>
    </xf>
    <xf numFmtId="0" fontId="20" fillId="0" borderId="0" xfId="0" applyFont="1" applyFill="1" applyBorder="1" applyAlignment="1">
      <alignment horizontal="right"/>
    </xf>
    <xf numFmtId="0" fontId="8" fillId="0" borderId="0" xfId="0" applyFont="1" applyBorder="1"/>
    <xf numFmtId="0" fontId="8" fillId="0" borderId="21" xfId="0" applyFont="1" applyBorder="1"/>
    <xf numFmtId="0" fontId="8" fillId="0" borderId="2" xfId="0" applyFont="1" applyBorder="1"/>
    <xf numFmtId="0" fontId="7" fillId="0" borderId="0" xfId="0" applyFont="1" applyBorder="1" applyAlignment="1">
      <alignment horizontal="right" wrapText="1"/>
    </xf>
    <xf numFmtId="164" fontId="7" fillId="0" borderId="0" xfId="5" applyNumberFormat="1" applyFont="1" applyBorder="1" applyAlignment="1" applyProtection="1"/>
    <xf numFmtId="164" fontId="7" fillId="0" borderId="0" xfId="0" applyNumberFormat="1" applyFont="1" applyBorder="1"/>
    <xf numFmtId="164" fontId="7" fillId="0" borderId="21" xfId="0" applyNumberFormat="1" applyFont="1" applyBorder="1"/>
    <xf numFmtId="164" fontId="7" fillId="0" borderId="2" xfId="0" applyNumberFormat="1" applyFont="1" applyBorder="1"/>
    <xf numFmtId="0" fontId="9" fillId="0" borderId="1" xfId="0" applyFont="1" applyFill="1" applyBorder="1"/>
    <xf numFmtId="0" fontId="20" fillId="0" borderId="0" xfId="0" applyFont="1" applyBorder="1" applyAlignment="1">
      <alignment horizontal="right" wrapText="1"/>
    </xf>
    <xf numFmtId="0" fontId="7" fillId="0" borderId="0" xfId="0" applyFont="1" applyBorder="1" applyAlignment="1">
      <alignment horizontal="right"/>
    </xf>
    <xf numFmtId="0" fontId="12" fillId="0" borderId="1" xfId="0" applyFont="1" applyFill="1" applyBorder="1"/>
    <xf numFmtId="0" fontId="9" fillId="0" borderId="0" xfId="0" applyFont="1" applyBorder="1" applyAlignment="1">
      <alignment horizontal="right"/>
    </xf>
    <xf numFmtId="164" fontId="12" fillId="0" borderId="0" xfId="0" applyNumberFormat="1" applyFont="1" applyBorder="1"/>
    <xf numFmtId="164" fontId="12" fillId="0" borderId="21" xfId="0" applyNumberFormat="1" applyFont="1" applyBorder="1"/>
    <xf numFmtId="164" fontId="12" fillId="0" borderId="2" xfId="0" applyNumberFormat="1" applyFont="1" applyBorder="1"/>
    <xf numFmtId="0" fontId="12" fillId="0" borderId="0" xfId="0" applyFont="1"/>
    <xf numFmtId="0" fontId="12" fillId="0" borderId="0" xfId="0" applyFont="1" applyBorder="1" applyAlignment="1">
      <alignment horizontal="right"/>
    </xf>
    <xf numFmtId="166" fontId="7" fillId="0" borderId="21" xfId="0" applyNumberFormat="1" applyFont="1" applyBorder="1"/>
    <xf numFmtId="2" fontId="7" fillId="0" borderId="2" xfId="0" applyNumberFormat="1" applyFont="1" applyBorder="1"/>
    <xf numFmtId="0" fontId="12" fillId="0" borderId="0" xfId="0" applyFont="1" applyBorder="1"/>
    <xf numFmtId="164" fontId="7" fillId="0" borderId="14" xfId="0" applyNumberFormat="1" applyFont="1" applyBorder="1"/>
    <xf numFmtId="2" fontId="7" fillId="0" borderId="0" xfId="0" applyNumberFormat="1" applyFont="1" applyBorder="1"/>
    <xf numFmtId="0" fontId="9" fillId="0" borderId="3" xfId="0" applyFont="1" applyFill="1" applyBorder="1"/>
    <xf numFmtId="164" fontId="9" fillId="0" borderId="4" xfId="0" applyNumberFormat="1" applyFont="1" applyBorder="1"/>
    <xf numFmtId="164" fontId="9" fillId="0" borderId="22" xfId="0" applyNumberFormat="1" applyFont="1" applyFill="1" applyBorder="1"/>
    <xf numFmtId="164" fontId="9" fillId="0" borderId="5" xfId="0" applyNumberFormat="1" applyFont="1" applyBorder="1"/>
    <xf numFmtId="0" fontId="9" fillId="0" borderId="0" xfId="0" applyFont="1"/>
    <xf numFmtId="0" fontId="11" fillId="0" borderId="0" xfId="0" applyFont="1" applyFill="1" applyBorder="1"/>
    <xf numFmtId="164" fontId="9" fillId="0" borderId="0" xfId="0" applyNumberFormat="1" applyFont="1" applyBorder="1"/>
    <xf numFmtId="164" fontId="9" fillId="0" borderId="0" xfId="0" applyNumberFormat="1" applyFont="1" applyFill="1" applyBorder="1"/>
    <xf numFmtId="0" fontId="9" fillId="0" borderId="1" xfId="0" applyFont="1" applyBorder="1"/>
    <xf numFmtId="0" fontId="12" fillId="0" borderId="1" xfId="0" applyFont="1" applyBorder="1"/>
    <xf numFmtId="0" fontId="9" fillId="0" borderId="3" xfId="0" applyFont="1" applyBorder="1"/>
    <xf numFmtId="0" fontId="11" fillId="0" borderId="0" xfId="0" applyFont="1" applyBorder="1"/>
    <xf numFmtId="0" fontId="9" fillId="0" borderId="1" xfId="0" applyFont="1" applyBorder="1" applyAlignment="1">
      <alignment vertical="top"/>
    </xf>
    <xf numFmtId="0" fontId="9" fillId="0" borderId="1" xfId="0" applyFont="1" applyBorder="1" applyAlignment="1">
      <alignment horizontal="left" vertical="top"/>
    </xf>
    <xf numFmtId="0" fontId="8" fillId="0" borderId="23" xfId="0" applyFont="1" applyBorder="1"/>
    <xf numFmtId="0" fontId="7" fillId="0" borderId="0" xfId="0" applyFont="1" applyFill="1" applyBorder="1" applyAlignment="1">
      <alignment horizontal="right" wrapText="1"/>
    </xf>
    <xf numFmtId="164" fontId="7" fillId="0" borderId="0" xfId="0" applyNumberFormat="1" applyFont="1" applyFill="1" applyBorder="1"/>
    <xf numFmtId="164" fontId="8" fillId="0" borderId="2" xfId="0" applyNumberFormat="1" applyFont="1" applyBorder="1"/>
    <xf numFmtId="164" fontId="7" fillId="0" borderId="5" xfId="0" applyNumberFormat="1" applyFont="1" applyBorder="1"/>
    <xf numFmtId="0" fontId="9" fillId="0" borderId="0" xfId="0" applyFont="1" applyBorder="1"/>
    <xf numFmtId="0" fontId="21" fillId="0" borderId="0" xfId="0" applyFont="1" applyBorder="1"/>
    <xf numFmtId="0" fontId="22" fillId="0" borderId="0" xfId="0" applyFont="1" applyBorder="1"/>
    <xf numFmtId="0" fontId="21" fillId="0" borderId="0" xfId="0" applyFont="1" applyFill="1" applyBorder="1"/>
    <xf numFmtId="0" fontId="7" fillId="0" borderId="23" xfId="0" applyFont="1" applyBorder="1"/>
    <xf numFmtId="0" fontId="7" fillId="0" borderId="20" xfId="0" applyFont="1" applyBorder="1"/>
    <xf numFmtId="164" fontId="8" fillId="0" borderId="0" xfId="1" applyNumberFormat="1" applyFont="1" applyFill="1" applyBorder="1" applyAlignment="1">
      <alignment horizontal="right" wrapText="1"/>
    </xf>
    <xf numFmtId="164" fontId="8" fillId="0" borderId="0" xfId="1" applyNumberFormat="1" applyFont="1" applyBorder="1" applyAlignment="1">
      <alignment horizontal="right"/>
    </xf>
    <xf numFmtId="164" fontId="7" fillId="0" borderId="21" xfId="1" applyNumberFormat="1" applyFont="1" applyBorder="1" applyAlignment="1">
      <alignment horizontal="right" wrapText="1"/>
    </xf>
    <xf numFmtId="164" fontId="7" fillId="0" borderId="2" xfId="1" applyNumberFormat="1" applyFont="1" applyBorder="1" applyAlignment="1">
      <alignment horizontal="right"/>
    </xf>
    <xf numFmtId="0" fontId="8" fillId="0" borderId="1" xfId="0" applyFont="1" applyFill="1" applyBorder="1" applyAlignment="1">
      <alignment horizontal="left"/>
    </xf>
    <xf numFmtId="164" fontId="8" fillId="0" borderId="21" xfId="1" applyNumberFormat="1" applyFont="1" applyBorder="1" applyAlignment="1">
      <alignment horizontal="right" wrapText="1"/>
    </xf>
    <xf numFmtId="164" fontId="8" fillId="0" borderId="2" xfId="1" applyNumberFormat="1" applyFont="1" applyBorder="1" applyAlignment="1">
      <alignment horizontal="right"/>
    </xf>
    <xf numFmtId="164" fontId="13" fillId="0" borderId="0" xfId="1" applyNumberFormat="1" applyFont="1" applyFill="1" applyBorder="1" applyAlignment="1">
      <alignment horizontal="right" wrapText="1"/>
    </xf>
    <xf numFmtId="164" fontId="12" fillId="0" borderId="21" xfId="1" applyNumberFormat="1" applyFont="1" applyBorder="1" applyAlignment="1">
      <alignment horizontal="right" wrapText="1"/>
    </xf>
    <xf numFmtId="164" fontId="12" fillId="0" borderId="2" xfId="1" applyNumberFormat="1" applyFont="1" applyBorder="1" applyAlignment="1">
      <alignment horizontal="right"/>
    </xf>
    <xf numFmtId="164" fontId="7" fillId="0" borderId="0" xfId="1" applyNumberFormat="1" applyFont="1" applyBorder="1" applyAlignment="1">
      <alignment horizontal="right"/>
    </xf>
    <xf numFmtId="164" fontId="7" fillId="0" borderId="21" xfId="1" applyNumberFormat="1" applyFont="1" applyBorder="1" applyAlignment="1">
      <alignment horizontal="right"/>
    </xf>
    <xf numFmtId="164" fontId="13" fillId="0" borderId="4" xfId="1" applyNumberFormat="1" applyFont="1" applyFill="1" applyBorder="1" applyAlignment="1">
      <alignment horizontal="right" wrapText="1"/>
    </xf>
    <xf numFmtId="164" fontId="13" fillId="0" borderId="22" xfId="1" applyNumberFormat="1" applyFont="1" applyFill="1" applyBorder="1" applyAlignment="1">
      <alignment horizontal="right" wrapText="1"/>
    </xf>
    <xf numFmtId="164" fontId="9" fillId="0" borderId="5" xfId="1" applyNumberFormat="1" applyFont="1" applyBorder="1" applyAlignment="1">
      <alignment horizontal="right"/>
    </xf>
    <xf numFmtId="164" fontId="9" fillId="0" borderId="0" xfId="1" applyNumberFormat="1" applyFont="1" applyBorder="1" applyAlignment="1">
      <alignment horizontal="right"/>
    </xf>
    <xf numFmtId="0" fontId="9" fillId="0" borderId="19" xfId="0" applyFont="1" applyFill="1" applyBorder="1" applyAlignment="1">
      <alignment vertical="top"/>
    </xf>
    <xf numFmtId="0" fontId="20" fillId="0" borderId="9" xfId="0" applyFont="1" applyFill="1" applyBorder="1" applyAlignment="1">
      <alignment horizontal="right"/>
    </xf>
    <xf numFmtId="164" fontId="8" fillId="0" borderId="0" xfId="5" applyNumberFormat="1" applyFont="1" applyFill="1" applyBorder="1" applyAlignment="1">
      <alignment horizontal="right" wrapText="1"/>
    </xf>
    <xf numFmtId="164" fontId="8" fillId="0" borderId="0" xfId="0" applyNumberFormat="1" applyFont="1" applyBorder="1" applyAlignment="1">
      <alignment horizontal="right"/>
    </xf>
    <xf numFmtId="164" fontId="7" fillId="0" borderId="21" xfId="0" applyNumberFormat="1" applyFont="1" applyBorder="1" applyAlignment="1">
      <alignment horizontal="right" wrapText="1"/>
    </xf>
    <xf numFmtId="164" fontId="7" fillId="0" borderId="2" xfId="0" applyNumberFormat="1" applyFont="1" applyBorder="1" applyAlignment="1">
      <alignment horizontal="right"/>
    </xf>
    <xf numFmtId="164" fontId="8" fillId="0" borderId="21" xfId="0" applyNumberFormat="1" applyFont="1" applyBorder="1" applyAlignment="1">
      <alignment horizontal="right"/>
    </xf>
    <xf numFmtId="164" fontId="8" fillId="0" borderId="2" xfId="0" applyNumberFormat="1" applyFont="1" applyBorder="1" applyAlignment="1">
      <alignment horizontal="right"/>
    </xf>
    <xf numFmtId="0" fontId="23" fillId="0" borderId="1" xfId="0" applyFont="1" applyFill="1" applyBorder="1"/>
    <xf numFmtId="164" fontId="13" fillId="0" borderId="0" xfId="5" applyNumberFormat="1" applyFont="1" applyFill="1" applyBorder="1" applyAlignment="1">
      <alignment horizontal="right" wrapText="1"/>
    </xf>
    <xf numFmtId="164" fontId="23" fillId="0" borderId="0" xfId="0" applyNumberFormat="1" applyFont="1" applyBorder="1" applyAlignment="1">
      <alignment horizontal="right"/>
    </xf>
    <xf numFmtId="164" fontId="12" fillId="0" borderId="21" xfId="0" applyNumberFormat="1" applyFont="1" applyBorder="1" applyAlignment="1">
      <alignment horizontal="right" wrapText="1"/>
    </xf>
    <xf numFmtId="164" fontId="12" fillId="0" borderId="2" xfId="0" applyNumberFormat="1" applyFont="1" applyBorder="1" applyAlignment="1">
      <alignment horizontal="right"/>
    </xf>
    <xf numFmtId="0" fontId="23" fillId="0" borderId="0" xfId="0" applyFont="1" applyBorder="1"/>
    <xf numFmtId="164" fontId="7" fillId="0" borderId="0" xfId="0" applyNumberFormat="1" applyFont="1" applyBorder="1" applyAlignment="1">
      <alignment horizontal="right"/>
    </xf>
    <xf numFmtId="164" fontId="7" fillId="0" borderId="21" xfId="0" applyNumberFormat="1" applyFont="1" applyBorder="1" applyAlignment="1">
      <alignment horizontal="right"/>
    </xf>
    <xf numFmtId="164" fontId="13" fillId="0" borderId="4" xfId="5" applyNumberFormat="1" applyFont="1" applyFill="1" applyBorder="1" applyAlignment="1">
      <alignment horizontal="right" wrapText="1"/>
    </xf>
    <xf numFmtId="164" fontId="9" fillId="0" borderId="4" xfId="0" applyNumberFormat="1" applyFont="1" applyBorder="1" applyAlignment="1">
      <alignment horizontal="right"/>
    </xf>
    <xf numFmtId="164" fontId="13" fillId="0" borderId="22" xfId="5" applyNumberFormat="1" applyFont="1" applyFill="1" applyBorder="1" applyAlignment="1">
      <alignment horizontal="right" wrapText="1"/>
    </xf>
    <xf numFmtId="164" fontId="9" fillId="0" borderId="5" xfId="0" applyNumberFormat="1" applyFont="1" applyBorder="1" applyAlignment="1">
      <alignment horizontal="right"/>
    </xf>
    <xf numFmtId="164" fontId="9" fillId="0" borderId="0" xfId="0" applyNumberFormat="1" applyFont="1" applyBorder="1" applyAlignment="1">
      <alignment horizontal="right"/>
    </xf>
    <xf numFmtId="164" fontId="8" fillId="0" borderId="0" xfId="0" applyNumberFormat="1" applyFont="1" applyBorder="1"/>
    <xf numFmtId="0" fontId="9" fillId="0" borderId="1" xfId="0" applyFont="1" applyFill="1" applyBorder="1" applyAlignment="1">
      <alignment horizontal="left" vertical="top"/>
    </xf>
    <xf numFmtId="0" fontId="8" fillId="0" borderId="1" xfId="0" applyFont="1" applyBorder="1"/>
    <xf numFmtId="0" fontId="7" fillId="0" borderId="0" xfId="0" applyFont="1" applyFill="1"/>
    <xf numFmtId="0" fontId="9" fillId="0" borderId="9" xfId="0" applyFont="1" applyBorder="1" applyAlignment="1"/>
    <xf numFmtId="0" fontId="13" fillId="0" borderId="23" xfId="0" applyFont="1" applyBorder="1"/>
    <xf numFmtId="0" fontId="13" fillId="0" borderId="2" xfId="0" applyFont="1" applyBorder="1"/>
    <xf numFmtId="164" fontId="9" fillId="0" borderId="21" xfId="0" applyNumberFormat="1" applyFont="1" applyBorder="1"/>
    <xf numFmtId="164" fontId="13" fillId="0" borderId="2" xfId="0" applyNumberFormat="1" applyFont="1" applyBorder="1"/>
    <xf numFmtId="164" fontId="13" fillId="0" borderId="5" xfId="0" applyNumberFormat="1" applyFont="1" applyFill="1" applyBorder="1"/>
    <xf numFmtId="0" fontId="9" fillId="0" borderId="9" xfId="0" applyFont="1" applyFill="1" applyBorder="1" applyAlignment="1"/>
    <xf numFmtId="0" fontId="9" fillId="0" borderId="9" xfId="0" applyFont="1" applyFill="1" applyBorder="1" applyAlignment="1">
      <alignment horizontal="center"/>
    </xf>
    <xf numFmtId="0" fontId="9" fillId="0" borderId="9" xfId="0" applyFont="1" applyFill="1" applyBorder="1"/>
    <xf numFmtId="0" fontId="8" fillId="0" borderId="23" xfId="0" applyFont="1" applyFill="1" applyBorder="1"/>
    <xf numFmtId="0" fontId="8" fillId="0" borderId="20" xfId="0" applyFont="1" applyFill="1" applyBorder="1"/>
    <xf numFmtId="164" fontId="7" fillId="0" borderId="21" xfId="0" applyNumberFormat="1" applyFont="1" applyFill="1" applyBorder="1"/>
    <xf numFmtId="164" fontId="7" fillId="0" borderId="2" xfId="0" applyNumberFormat="1" applyFont="1" applyFill="1" applyBorder="1"/>
    <xf numFmtId="164" fontId="13" fillId="0" borderId="2" xfId="0" applyNumberFormat="1" applyFont="1" applyFill="1" applyBorder="1"/>
    <xf numFmtId="164" fontId="8" fillId="0" borderId="0" xfId="0" applyNumberFormat="1" applyFont="1" applyFill="1" applyBorder="1"/>
    <xf numFmtId="164" fontId="12" fillId="0" borderId="0" xfId="0" applyNumberFormat="1" applyFont="1" applyFill="1" applyBorder="1"/>
    <xf numFmtId="164" fontId="12" fillId="0" borderId="21" xfId="0" applyNumberFormat="1" applyFont="1" applyFill="1" applyBorder="1"/>
    <xf numFmtId="164" fontId="12" fillId="0" borderId="2" xfId="0" applyNumberFormat="1" applyFont="1" applyFill="1" applyBorder="1"/>
    <xf numFmtId="0" fontId="7" fillId="0" borderId="0" xfId="0" applyFont="1" applyFill="1" applyBorder="1" applyAlignment="1">
      <alignment horizontal="right"/>
    </xf>
    <xf numFmtId="164" fontId="9" fillId="0" borderId="4" xfId="0" applyNumberFormat="1" applyFont="1" applyFill="1" applyBorder="1"/>
    <xf numFmtId="164" fontId="9" fillId="0" borderId="5" xfId="0" applyNumberFormat="1" applyFont="1" applyFill="1" applyBorder="1"/>
    <xf numFmtId="0" fontId="9" fillId="2" borderId="0" xfId="0" applyFont="1" applyFill="1" applyAlignment="1">
      <alignment vertical="center"/>
    </xf>
    <xf numFmtId="0" fontId="8" fillId="2" borderId="0" xfId="0" applyFont="1" applyFill="1" applyBorder="1" applyAlignment="1">
      <alignment vertical="center"/>
    </xf>
    <xf numFmtId="0" fontId="9" fillId="2" borderId="0" xfId="0" applyFont="1" applyFill="1" applyBorder="1" applyAlignment="1">
      <alignment vertical="center"/>
    </xf>
    <xf numFmtId="0" fontId="8" fillId="2" borderId="0" xfId="0" applyFont="1" applyFill="1" applyAlignment="1">
      <alignment vertical="center"/>
    </xf>
    <xf numFmtId="0" fontId="9" fillId="0" borderId="20" xfId="0" applyFont="1" applyFill="1" applyBorder="1"/>
    <xf numFmtId="0" fontId="7" fillId="0" borderId="9" xfId="0" applyFont="1" applyFill="1" applyBorder="1" applyAlignment="1">
      <alignment horizontal="right"/>
    </xf>
    <xf numFmtId="0" fontId="8" fillId="0" borderId="0" xfId="0" applyFont="1" applyFill="1" applyBorder="1" applyAlignment="1">
      <alignment horizontal="right"/>
    </xf>
    <xf numFmtId="0" fontId="8" fillId="0" borderId="21" xfId="0" applyFont="1" applyFill="1" applyBorder="1"/>
    <xf numFmtId="164" fontId="8" fillId="0" borderId="0" xfId="0" applyNumberFormat="1" applyFont="1" applyFill="1"/>
    <xf numFmtId="164" fontId="8" fillId="0" borderId="0" xfId="0" applyNumberFormat="1" applyFont="1" applyFill="1" applyBorder="1" applyAlignment="1">
      <alignment horizontal="right"/>
    </xf>
    <xf numFmtId="164" fontId="7" fillId="3" borderId="21" xfId="0" applyNumberFormat="1" applyFont="1" applyFill="1" applyBorder="1"/>
    <xf numFmtId="164" fontId="7" fillId="3" borderId="2" xfId="0" applyNumberFormat="1" applyFont="1" applyFill="1" applyBorder="1"/>
    <xf numFmtId="164" fontId="9" fillId="0" borderId="21" xfId="0" applyNumberFormat="1" applyFont="1" applyFill="1" applyBorder="1"/>
    <xf numFmtId="2" fontId="7" fillId="0" borderId="21" xfId="0" applyNumberFormat="1" applyFont="1" applyFill="1" applyBorder="1"/>
    <xf numFmtId="0" fontId="12" fillId="0" borderId="2" xfId="0" applyFont="1" applyFill="1" applyBorder="1"/>
    <xf numFmtId="0" fontId="9" fillId="2" borderId="0" xfId="0" applyFont="1" applyFill="1" applyBorder="1" applyAlignment="1">
      <alignment horizontal="right"/>
    </xf>
    <xf numFmtId="164" fontId="9" fillId="2" borderId="0" xfId="0" applyNumberFormat="1" applyFont="1" applyFill="1" applyBorder="1"/>
    <xf numFmtId="0" fontId="8" fillId="2" borderId="0" xfId="0" applyFont="1" applyFill="1"/>
    <xf numFmtId="0" fontId="3" fillId="0" borderId="0" xfId="0" applyFont="1" applyFill="1" applyBorder="1"/>
    <xf numFmtId="0" fontId="8" fillId="2" borderId="0" xfId="0" applyFont="1" applyFill="1" applyBorder="1"/>
    <xf numFmtId="0" fontId="20" fillId="0" borderId="0" xfId="0" applyFont="1" applyFill="1" applyBorder="1" applyAlignment="1">
      <alignment horizontal="right" wrapText="1"/>
    </xf>
    <xf numFmtId="44" fontId="15" fillId="2" borderId="0" xfId="1" applyFont="1" applyFill="1" applyAlignment="1">
      <alignment horizontal="left" vertical="center"/>
    </xf>
    <xf numFmtId="0" fontId="8" fillId="0" borderId="24" xfId="0" applyFont="1" applyFill="1" applyBorder="1" applyAlignment="1">
      <alignment horizontal="left" vertical="top"/>
    </xf>
    <xf numFmtId="0" fontId="8" fillId="0" borderId="25"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30" xfId="0" applyFont="1" applyBorder="1" applyAlignment="1">
      <alignment horizontal="left" vertical="top"/>
    </xf>
    <xf numFmtId="44" fontId="8" fillId="0" borderId="31" xfId="1" applyFont="1" applyFill="1" applyBorder="1" applyAlignment="1">
      <alignment horizontal="left" vertical="top"/>
    </xf>
    <xf numFmtId="44" fontId="8" fillId="0" borderId="31" xfId="1" applyFont="1" applyBorder="1" applyAlignment="1">
      <alignment vertical="top" wrapText="1"/>
    </xf>
    <xf numFmtId="0" fontId="8" fillId="0" borderId="30" xfId="0" applyFont="1" applyBorder="1" applyAlignment="1">
      <alignment horizontal="left" vertical="top" wrapText="1"/>
    </xf>
    <xf numFmtId="44" fontId="8" fillId="0" borderId="31" xfId="0" applyNumberFormat="1" applyFont="1" applyFill="1" applyBorder="1" applyAlignment="1">
      <alignment horizontal="left" vertical="top"/>
    </xf>
    <xf numFmtId="0" fontId="8" fillId="0" borderId="32" xfId="0" applyFont="1" applyBorder="1" applyAlignment="1">
      <alignment horizontal="left" vertical="top" wrapText="1"/>
    </xf>
    <xf numFmtId="0" fontId="8" fillId="0" borderId="33" xfId="0" applyFont="1" applyFill="1" applyBorder="1" applyAlignment="1">
      <alignment horizontal="left" vertical="top" wrapText="1"/>
    </xf>
    <xf numFmtId="0" fontId="8" fillId="0" borderId="33" xfId="0" applyFont="1" applyBorder="1" applyAlignment="1">
      <alignment horizontal="left" vertical="top" wrapText="1"/>
    </xf>
    <xf numFmtId="44" fontId="8" fillId="0" borderId="34" xfId="0" applyNumberFormat="1" applyFont="1" applyFill="1" applyBorder="1" applyAlignment="1">
      <alignment horizontal="left" vertical="top"/>
    </xf>
    <xf numFmtId="0" fontId="13" fillId="0" borderId="24" xfId="0" applyFont="1" applyBorder="1" applyAlignment="1">
      <alignment vertical="center"/>
    </xf>
    <xf numFmtId="0" fontId="13" fillId="0" borderId="25"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xf>
    <xf numFmtId="0" fontId="13" fillId="2" borderId="37" xfId="0" applyFont="1" applyFill="1" applyBorder="1" applyAlignment="1">
      <alignment vertical="top"/>
    </xf>
    <xf numFmtId="0" fontId="13" fillId="2" borderId="18" xfId="0" applyFont="1" applyFill="1" applyBorder="1" applyAlignment="1">
      <alignment vertical="top" wrapText="1"/>
    </xf>
    <xf numFmtId="0" fontId="13" fillId="2" borderId="38" xfId="0" applyFont="1" applyFill="1" applyBorder="1" applyAlignment="1">
      <alignment wrapText="1"/>
    </xf>
    <xf numFmtId="0" fontId="13" fillId="2" borderId="39" xfId="0" applyFont="1" applyFill="1" applyBorder="1"/>
    <xf numFmtId="0" fontId="8" fillId="0" borderId="30" xfId="0" applyFont="1" applyBorder="1" applyAlignment="1">
      <alignment vertical="top" wrapText="1"/>
    </xf>
    <xf numFmtId="0" fontId="8" fillId="0" borderId="16" xfId="0" applyFont="1" applyBorder="1" applyAlignment="1">
      <alignment wrapText="1"/>
    </xf>
    <xf numFmtId="0" fontId="8" fillId="0" borderId="11" xfId="0" applyFont="1" applyBorder="1" applyAlignment="1"/>
    <xf numFmtId="0" fontId="8" fillId="0" borderId="40" xfId="0" applyFont="1" applyBorder="1"/>
    <xf numFmtId="0" fontId="13" fillId="2" borderId="30" xfId="0" applyFont="1" applyFill="1" applyBorder="1" applyAlignment="1">
      <alignment horizontal="left" vertical="top"/>
    </xf>
    <xf numFmtId="0" fontId="8" fillId="2" borderId="16" xfId="0" applyFont="1" applyFill="1" applyBorder="1" applyAlignment="1">
      <alignment wrapText="1"/>
    </xf>
    <xf numFmtId="0" fontId="8" fillId="2" borderId="11" xfId="0" applyFont="1" applyFill="1" applyBorder="1" applyAlignment="1"/>
    <xf numFmtId="0" fontId="8" fillId="2" borderId="40" xfId="0" applyFont="1" applyFill="1" applyBorder="1"/>
    <xf numFmtId="0" fontId="8" fillId="0" borderId="30" xfId="0" applyFont="1" applyBorder="1" applyAlignment="1">
      <alignment horizontal="left" wrapText="1"/>
    </xf>
    <xf numFmtId="0" fontId="8" fillId="0" borderId="16" xfId="0" applyFont="1" applyBorder="1" applyAlignment="1"/>
    <xf numFmtId="0" fontId="8" fillId="0" borderId="11" xfId="0" applyFont="1" applyBorder="1"/>
    <xf numFmtId="0" fontId="8" fillId="0" borderId="32" xfId="0" applyFont="1" applyBorder="1" applyAlignment="1">
      <alignment horizontal="right"/>
    </xf>
    <xf numFmtId="0" fontId="13" fillId="0" borderId="33" xfId="0" applyFont="1" applyFill="1" applyBorder="1" applyAlignment="1">
      <alignment horizontal="right"/>
    </xf>
    <xf numFmtId="0" fontId="13" fillId="0" borderId="41" xfId="0" applyFont="1" applyBorder="1" applyAlignment="1">
      <alignment horizontal="right"/>
    </xf>
    <xf numFmtId="0" fontId="8" fillId="0" borderId="42" xfId="0" applyFont="1" applyBorder="1"/>
    <xf numFmtId="0" fontId="8" fillId="0" borderId="0" xfId="0" applyFont="1" applyBorder="1" applyAlignment="1">
      <alignment horizontal="right"/>
    </xf>
    <xf numFmtId="0" fontId="13" fillId="0" borderId="0" xfId="0" applyFont="1" applyFill="1" applyBorder="1" applyAlignment="1">
      <alignment horizontal="right"/>
    </xf>
    <xf numFmtId="0" fontId="13" fillId="0" borderId="0" xfId="0" applyFont="1" applyBorder="1" applyAlignment="1">
      <alignment horizontal="right"/>
    </xf>
    <xf numFmtId="0" fontId="13" fillId="0" borderId="29" xfId="0" applyFont="1" applyBorder="1" applyAlignment="1">
      <alignment vertical="center"/>
    </xf>
    <xf numFmtId="0" fontId="13" fillId="2" borderId="38" xfId="0" applyFont="1" applyFill="1" applyBorder="1" applyAlignment="1">
      <alignment vertical="top"/>
    </xf>
    <xf numFmtId="0" fontId="8" fillId="0" borderId="30" xfId="0" applyFont="1" applyFill="1" applyBorder="1" applyAlignment="1">
      <alignment horizontal="left" vertical="top" wrapText="1"/>
    </xf>
    <xf numFmtId="0" fontId="8" fillId="0" borderId="16" xfId="0" applyFont="1" applyBorder="1" applyAlignment="1">
      <alignment horizontal="right" vertical="top" wrapText="1"/>
    </xf>
    <xf numFmtId="0" fontId="8" fillId="0" borderId="30" xfId="0" applyFont="1" applyFill="1" applyBorder="1" applyAlignment="1">
      <alignment horizontal="left" vertical="top"/>
    </xf>
    <xf numFmtId="0" fontId="8" fillId="0" borderId="16" xfId="0" applyFont="1" applyBorder="1" applyAlignment="1">
      <alignment horizontal="right" vertical="top"/>
    </xf>
    <xf numFmtId="0" fontId="8" fillId="2" borderId="16" xfId="0" applyFont="1" applyFill="1" applyBorder="1" applyAlignment="1">
      <alignment horizontal="left" vertical="top" wrapText="1"/>
    </xf>
    <xf numFmtId="0" fontId="8" fillId="2" borderId="16" xfId="0" applyFont="1" applyFill="1" applyBorder="1" applyAlignment="1">
      <alignment horizontal="right" vertical="top" wrapText="1"/>
    </xf>
    <xf numFmtId="0" fontId="8" fillId="2" borderId="11" xfId="0" applyFont="1" applyFill="1" applyBorder="1"/>
    <xf numFmtId="0" fontId="8" fillId="0" borderId="11" xfId="0" applyFont="1" applyFill="1" applyBorder="1"/>
    <xf numFmtId="0" fontId="8" fillId="0" borderId="27" xfId="0" applyFont="1" applyFill="1" applyBorder="1" applyAlignment="1">
      <alignment horizontal="left" vertical="top"/>
    </xf>
    <xf numFmtId="0" fontId="8" fillId="0" borderId="16" xfId="0" applyFont="1" applyBorder="1" applyAlignment="1">
      <alignment horizontal="right"/>
    </xf>
    <xf numFmtId="0" fontId="8" fillId="0" borderId="16" xfId="0" applyFont="1" applyFill="1" applyBorder="1" applyAlignment="1">
      <alignment horizontal="right" vertical="top" wrapText="1"/>
    </xf>
    <xf numFmtId="0" fontId="8" fillId="0" borderId="16" xfId="0" applyFont="1" applyFill="1" applyBorder="1" applyAlignment="1">
      <alignment horizontal="left" vertical="top"/>
    </xf>
    <xf numFmtId="0" fontId="8" fillId="0" borderId="16" xfId="0" applyFont="1" applyFill="1" applyBorder="1" applyAlignment="1">
      <alignment horizontal="right" vertical="top"/>
    </xf>
    <xf numFmtId="0" fontId="13" fillId="2" borderId="30" xfId="0" applyFont="1" applyFill="1" applyBorder="1" applyAlignment="1">
      <alignment horizontal="left" vertical="top" wrapText="1"/>
    </xf>
    <xf numFmtId="0" fontId="8" fillId="2" borderId="16" xfId="0" applyFont="1" applyFill="1" applyBorder="1" applyAlignment="1">
      <alignment horizontal="left" vertical="top"/>
    </xf>
    <xf numFmtId="0" fontId="8" fillId="2" borderId="16" xfId="0" applyFont="1" applyFill="1" applyBorder="1" applyAlignment="1">
      <alignment horizontal="right" vertical="top"/>
    </xf>
    <xf numFmtId="0" fontId="26" fillId="0" borderId="0" xfId="0" applyFont="1" applyFill="1"/>
    <xf numFmtId="0" fontId="8" fillId="0" borderId="16" xfId="0" applyFont="1" applyFill="1" applyBorder="1" applyAlignment="1">
      <alignment horizontal="right"/>
    </xf>
    <xf numFmtId="0" fontId="8" fillId="0" borderId="32" xfId="0" applyFont="1" applyBorder="1"/>
    <xf numFmtId="0" fontId="13" fillId="0" borderId="16" xfId="0" applyFont="1" applyFill="1" applyBorder="1" applyAlignment="1">
      <alignment horizontal="right" vertical="top"/>
    </xf>
    <xf numFmtId="0" fontId="13" fillId="0" borderId="16" xfId="0" applyFont="1" applyBorder="1" applyAlignment="1">
      <alignment horizontal="right"/>
    </xf>
    <xf numFmtId="0" fontId="27" fillId="0" borderId="0" xfId="0" applyFont="1" applyAlignment="1">
      <alignment vertical="center"/>
    </xf>
    <xf numFmtId="0" fontId="8" fillId="2" borderId="0" xfId="0" applyFont="1" applyFill="1" applyAlignment="1">
      <alignment horizontal="left" vertical="top"/>
    </xf>
    <xf numFmtId="0" fontId="13" fillId="2" borderId="0" xfId="0" applyFont="1" applyFill="1"/>
    <xf numFmtId="0" fontId="8" fillId="2" borderId="0" xfId="0" applyFont="1" applyFill="1" applyBorder="1" applyAlignment="1">
      <alignment horizontal="left" vertical="top"/>
    </xf>
    <xf numFmtId="0" fontId="13" fillId="0" borderId="1" xfId="0" applyFont="1" applyFill="1" applyBorder="1" applyAlignment="1">
      <alignment horizontal="left" vertical="top"/>
    </xf>
    <xf numFmtId="2" fontId="12" fillId="0" borderId="0" xfId="0" applyNumberFormat="1" applyFont="1" applyFill="1" applyBorder="1"/>
    <xf numFmtId="2" fontId="7" fillId="0" borderId="2" xfId="0" applyNumberFormat="1" applyFont="1" applyFill="1" applyBorder="1"/>
    <xf numFmtId="0" fontId="7" fillId="0" borderId="23" xfId="0" applyFont="1" applyFill="1" applyBorder="1"/>
    <xf numFmtId="164" fontId="7" fillId="0" borderId="21" xfId="1" applyNumberFormat="1" applyFont="1" applyFill="1" applyBorder="1" applyAlignment="1">
      <alignment horizontal="right" wrapText="1"/>
    </xf>
    <xf numFmtId="0" fontId="8" fillId="0" borderId="1" xfId="0" applyFont="1" applyBorder="1" applyAlignment="1">
      <alignment horizontal="left"/>
    </xf>
    <xf numFmtId="164" fontId="8" fillId="0" borderId="21" xfId="1" applyNumberFormat="1" applyFont="1" applyFill="1" applyBorder="1" applyAlignment="1">
      <alignment horizontal="right" wrapText="1"/>
    </xf>
    <xf numFmtId="164" fontId="12" fillId="0" borderId="21" xfId="1" applyNumberFormat="1" applyFont="1" applyFill="1" applyBorder="1" applyAlignment="1">
      <alignment horizontal="right" wrapText="1"/>
    </xf>
    <xf numFmtId="164" fontId="7" fillId="0" borderId="21" xfId="1" applyNumberFormat="1" applyFont="1" applyFill="1" applyBorder="1" applyAlignment="1">
      <alignment horizontal="right"/>
    </xf>
    <xf numFmtId="0" fontId="9" fillId="0" borderId="19" xfId="0" applyFont="1" applyBorder="1" applyAlignment="1">
      <alignment vertical="top"/>
    </xf>
    <xf numFmtId="164" fontId="7" fillId="0" borderId="21" xfId="0" applyNumberFormat="1" applyFont="1" applyFill="1" applyBorder="1" applyAlignment="1">
      <alignment horizontal="right" wrapText="1"/>
    </xf>
    <xf numFmtId="164" fontId="8" fillId="0" borderId="21" xfId="0" applyNumberFormat="1" applyFont="1" applyFill="1" applyBorder="1" applyAlignment="1">
      <alignment horizontal="right"/>
    </xf>
    <xf numFmtId="0" fontId="23" fillId="0" borderId="1" xfId="0" applyFont="1" applyBorder="1"/>
    <xf numFmtId="164" fontId="12" fillId="0" borderId="21" xfId="0" applyNumberFormat="1" applyFont="1" applyFill="1" applyBorder="1" applyAlignment="1">
      <alignment horizontal="right" wrapText="1"/>
    </xf>
    <xf numFmtId="164" fontId="7" fillId="0" borderId="21" xfId="0" applyNumberFormat="1" applyFont="1" applyFill="1" applyBorder="1" applyAlignment="1">
      <alignment horizontal="right"/>
    </xf>
    <xf numFmtId="164" fontId="7" fillId="0" borderId="0" xfId="5" applyNumberFormat="1" applyFont="1" applyFill="1" applyBorder="1" applyAlignment="1" applyProtection="1"/>
    <xf numFmtId="164" fontId="8" fillId="0" borderId="2" xfId="0" applyNumberFormat="1" applyFont="1" applyFill="1" applyBorder="1"/>
    <xf numFmtId="0" fontId="11" fillId="0" borderId="0" xfId="0" applyFont="1" applyFill="1" applyBorder="1" applyAlignment="1">
      <alignment horizontal="right" wrapText="1"/>
    </xf>
    <xf numFmtId="0" fontId="12" fillId="0" borderId="0" xfId="0" applyFont="1" applyFill="1" applyBorder="1"/>
    <xf numFmtId="0" fontId="12" fillId="0" borderId="0" xfId="0" applyFont="1" applyFill="1" applyBorder="1" applyAlignment="1">
      <alignment horizontal="right"/>
    </xf>
    <xf numFmtId="0" fontId="23" fillId="0" borderId="0" xfId="0" applyFont="1" applyFill="1"/>
    <xf numFmtId="0" fontId="11" fillId="0" borderId="0" xfId="0" applyFont="1" applyFill="1" applyBorder="1" applyAlignment="1">
      <alignment horizontal="right"/>
    </xf>
    <xf numFmtId="0" fontId="12" fillId="0" borderId="43" xfId="0" applyFont="1" applyFill="1" applyBorder="1"/>
    <xf numFmtId="0" fontId="12" fillId="0" borderId="44" xfId="0" applyFont="1" applyFill="1" applyBorder="1" applyAlignment="1">
      <alignment horizontal="right"/>
    </xf>
    <xf numFmtId="2" fontId="12" fillId="0" borderId="44" xfId="0" applyNumberFormat="1" applyFont="1" applyFill="1" applyBorder="1"/>
    <xf numFmtId="2" fontId="7" fillId="0" borderId="38" xfId="0" applyNumberFormat="1" applyFont="1" applyFill="1" applyBorder="1"/>
    <xf numFmtId="2" fontId="7" fillId="0" borderId="45" xfId="0" applyNumberFormat="1" applyFont="1" applyFill="1" applyBorder="1"/>
    <xf numFmtId="164" fontId="9" fillId="5" borderId="22" xfId="0" applyNumberFormat="1" applyFont="1" applyFill="1" applyBorder="1"/>
    <xf numFmtId="0" fontId="9" fillId="2" borderId="0" xfId="0" applyFont="1" applyFill="1"/>
    <xf numFmtId="0" fontId="8" fillId="2" borderId="21" xfId="0" applyFont="1" applyFill="1" applyBorder="1"/>
    <xf numFmtId="0" fontId="9" fillId="2" borderId="0" xfId="0" applyFont="1" applyFill="1" applyBorder="1"/>
    <xf numFmtId="0" fontId="9" fillId="0" borderId="19" xfId="0" applyFont="1" applyFill="1" applyBorder="1"/>
    <xf numFmtId="0" fontId="8" fillId="0" borderId="9" xfId="0" applyFont="1" applyFill="1" applyBorder="1"/>
    <xf numFmtId="0" fontId="11" fillId="0" borderId="1" xfId="0" applyFont="1" applyFill="1" applyBorder="1"/>
    <xf numFmtId="0" fontId="9" fillId="0" borderId="21" xfId="0" applyFont="1" applyFill="1" applyBorder="1" applyAlignment="1"/>
    <xf numFmtId="0" fontId="9" fillId="0" borderId="2" xfId="0" applyFont="1" applyFill="1" applyBorder="1" applyAlignment="1">
      <alignment wrapText="1"/>
    </xf>
    <xf numFmtId="0" fontId="8" fillId="3" borderId="0" xfId="0" applyFont="1" applyFill="1"/>
    <xf numFmtId="0" fontId="3" fillId="2" borderId="0" xfId="3" applyFont="1" applyFill="1" applyBorder="1" applyAlignment="1">
      <alignment vertical="center"/>
    </xf>
    <xf numFmtId="0" fontId="15" fillId="2" borderId="0" xfId="3" applyFont="1" applyFill="1" applyBorder="1" applyAlignment="1">
      <alignment horizontal="left" vertical="center"/>
    </xf>
    <xf numFmtId="0" fontId="18" fillId="2" borderId="0" xfId="3" applyFont="1" applyFill="1" applyAlignment="1">
      <alignment vertical="center"/>
    </xf>
    <xf numFmtId="0" fontId="28" fillId="2" borderId="0" xfId="3" applyFont="1" applyFill="1" applyBorder="1" applyAlignment="1">
      <alignment vertical="center"/>
    </xf>
    <xf numFmtId="0" fontId="15" fillId="2" borderId="0" xfId="3" applyFont="1" applyFill="1" applyAlignment="1">
      <alignment vertical="center"/>
    </xf>
    <xf numFmtId="0" fontId="9" fillId="0" borderId="0" xfId="3" applyFont="1" applyBorder="1"/>
    <xf numFmtId="0" fontId="8" fillId="0" borderId="0" xfId="3" applyFont="1" applyBorder="1" applyAlignment="1">
      <alignment horizontal="left" vertical="top"/>
    </xf>
    <xf numFmtId="0" fontId="13" fillId="0" borderId="0" xfId="3" applyFont="1"/>
    <xf numFmtId="0" fontId="16" fillId="0" borderId="0" xfId="3" applyFont="1" applyBorder="1"/>
    <xf numFmtId="0" fontId="9" fillId="2" borderId="0" xfId="2" applyFont="1" applyFill="1" applyBorder="1" applyAlignment="1">
      <alignment vertical="top"/>
    </xf>
    <xf numFmtId="0" fontId="7" fillId="2" borderId="0" xfId="2" applyFont="1" applyFill="1"/>
    <xf numFmtId="0" fontId="9" fillId="0" borderId="19" xfId="2" applyFont="1" applyBorder="1" applyAlignment="1">
      <alignment horizontal="left"/>
    </xf>
    <xf numFmtId="0" fontId="9" fillId="0" borderId="9" xfId="2" applyFont="1" applyBorder="1" applyAlignment="1">
      <alignment horizontal="left"/>
    </xf>
    <xf numFmtId="0" fontId="9" fillId="0" borderId="20" xfId="2" applyFont="1" applyBorder="1" applyAlignment="1">
      <alignment horizontal="left"/>
    </xf>
    <xf numFmtId="0" fontId="7" fillId="0" borderId="1" xfId="2" applyFont="1" applyBorder="1"/>
    <xf numFmtId="0" fontId="7" fillId="0" borderId="43" xfId="2" applyFont="1" applyBorder="1"/>
    <xf numFmtId="0" fontId="9" fillId="0" borderId="46" xfId="2" applyFont="1" applyBorder="1"/>
    <xf numFmtId="0" fontId="7" fillId="0" borderId="47" xfId="2" applyFont="1" applyBorder="1" applyAlignment="1">
      <alignment horizontal="left"/>
    </xf>
    <xf numFmtId="0" fontId="7" fillId="0" borderId="48" xfId="2" applyFont="1" applyBorder="1" applyAlignment="1">
      <alignment horizontal="left"/>
    </xf>
    <xf numFmtId="0" fontId="7" fillId="0" borderId="0" xfId="2" applyFont="1" applyBorder="1" applyAlignment="1">
      <alignment horizontal="left"/>
    </xf>
    <xf numFmtId="0" fontId="7" fillId="0" borderId="2" xfId="2" applyFont="1" applyBorder="1" applyAlignment="1">
      <alignment horizontal="left"/>
    </xf>
    <xf numFmtId="0" fontId="7" fillId="0" borderId="0" xfId="2" applyFont="1" applyBorder="1"/>
    <xf numFmtId="0" fontId="8" fillId="0" borderId="0" xfId="3" applyFont="1" applyBorder="1" applyAlignment="1">
      <alignment vertical="center"/>
    </xf>
    <xf numFmtId="0" fontId="8" fillId="0" borderId="0" xfId="3" applyFont="1" applyAlignment="1">
      <alignment vertical="center"/>
    </xf>
    <xf numFmtId="0" fontId="8" fillId="0" borderId="0" xfId="3" applyFont="1" applyAlignment="1">
      <alignment horizontal="left" vertical="top"/>
    </xf>
    <xf numFmtId="0" fontId="9" fillId="0" borderId="52" xfId="2" applyFont="1" applyBorder="1" applyAlignment="1">
      <alignment horizontal="left" vertical="top" wrapText="1"/>
    </xf>
    <xf numFmtId="0" fontId="9" fillId="0" borderId="37" xfId="2" applyFont="1" applyBorder="1" applyAlignment="1">
      <alignment horizontal="left" vertical="top"/>
    </xf>
    <xf numFmtId="0" fontId="9" fillId="0" borderId="16" xfId="2" applyFont="1" applyBorder="1" applyAlignment="1">
      <alignment horizontal="right"/>
    </xf>
    <xf numFmtId="0" fontId="9" fillId="0" borderId="31" xfId="2" applyFont="1" applyBorder="1" applyAlignment="1">
      <alignment horizontal="right"/>
    </xf>
    <xf numFmtId="0" fontId="7" fillId="0" borderId="30" xfId="2" applyFont="1" applyBorder="1"/>
    <xf numFmtId="0" fontId="7" fillId="0" borderId="16" xfId="2" applyFont="1" applyBorder="1" applyAlignment="1">
      <alignment horizontal="center"/>
    </xf>
    <xf numFmtId="0" fontId="7" fillId="0" borderId="16" xfId="2" applyFont="1" applyBorder="1"/>
    <xf numFmtId="0" fontId="7" fillId="0" borderId="31" xfId="2" applyFont="1" applyFill="1" applyBorder="1"/>
    <xf numFmtId="0" fontId="7" fillId="0" borderId="32" xfId="2" applyFont="1" applyBorder="1"/>
    <xf numFmtId="0" fontId="7" fillId="0" borderId="33" xfId="2" applyFont="1" applyBorder="1" applyAlignment="1">
      <alignment horizontal="center"/>
    </xf>
    <xf numFmtId="0" fontId="7" fillId="0" borderId="33" xfId="2" applyFont="1" applyBorder="1"/>
    <xf numFmtId="0" fontId="7" fillId="0" borderId="34" xfId="2" applyFont="1" applyFill="1" applyBorder="1"/>
    <xf numFmtId="0" fontId="11" fillId="0" borderId="0" xfId="2" applyFont="1" applyAlignment="1">
      <alignment horizontal="right"/>
    </xf>
    <xf numFmtId="0" fontId="11" fillId="0" borderId="0" xfId="2" applyFont="1" applyAlignment="1">
      <alignment horizontal="center"/>
    </xf>
    <xf numFmtId="0" fontId="9" fillId="0" borderId="16" xfId="2" applyFont="1" applyBorder="1" applyAlignment="1">
      <alignment horizontal="right" vertical="top"/>
    </xf>
    <xf numFmtId="0" fontId="9" fillId="0" borderId="31" xfId="2" applyFont="1" applyBorder="1" applyAlignment="1">
      <alignment horizontal="right" vertical="top"/>
    </xf>
    <xf numFmtId="0" fontId="7" fillId="0" borderId="30" xfId="2" applyFont="1" applyBorder="1" applyAlignment="1">
      <alignment vertical="top"/>
    </xf>
    <xf numFmtId="0" fontId="7" fillId="0" borderId="16" xfId="2" applyFont="1" applyFill="1" applyBorder="1"/>
    <xf numFmtId="0" fontId="7" fillId="0" borderId="27" xfId="2" applyFont="1" applyBorder="1" applyAlignment="1">
      <alignment vertical="top"/>
    </xf>
    <xf numFmtId="0" fontId="7" fillId="0" borderId="32" xfId="2" applyFont="1" applyBorder="1" applyAlignment="1">
      <alignment vertical="top"/>
    </xf>
    <xf numFmtId="0" fontId="7" fillId="0" borderId="33" xfId="2" applyFont="1" applyFill="1" applyBorder="1"/>
    <xf numFmtId="0" fontId="9" fillId="0" borderId="52" xfId="2" applyFont="1" applyBorder="1" applyAlignment="1">
      <alignment horizontal="left" vertical="top"/>
    </xf>
    <xf numFmtId="164" fontId="7" fillId="0" borderId="16" xfId="2" applyNumberFormat="1" applyFont="1" applyBorder="1"/>
    <xf numFmtId="164" fontId="7" fillId="0" borderId="31" xfId="2" applyNumberFormat="1" applyFont="1" applyBorder="1"/>
    <xf numFmtId="0" fontId="9" fillId="0" borderId="49" xfId="2" applyFont="1" applyFill="1" applyBorder="1" applyAlignment="1">
      <alignment horizontal="right" vertical="top"/>
    </xf>
    <xf numFmtId="0" fontId="7" fillId="0" borderId="41" xfId="2" quotePrefix="1" applyFont="1" applyBorder="1" applyAlignment="1">
      <alignment horizontal="center"/>
    </xf>
    <xf numFmtId="164" fontId="9" fillId="0" borderId="33" xfId="2" applyNumberFormat="1" applyFont="1" applyBorder="1"/>
    <xf numFmtId="0" fontId="7" fillId="0" borderId="0" xfId="2" applyFont="1" applyFill="1" applyBorder="1" applyAlignment="1">
      <alignment vertical="top"/>
    </xf>
    <xf numFmtId="0" fontId="7" fillId="0" borderId="0" xfId="2" quotePrefix="1" applyFont="1" applyBorder="1"/>
    <xf numFmtId="164" fontId="9" fillId="0" borderId="0" xfId="2" applyNumberFormat="1" applyFont="1" applyBorder="1"/>
    <xf numFmtId="0" fontId="9" fillId="2" borderId="0" xfId="2" applyFont="1" applyFill="1"/>
    <xf numFmtId="0" fontId="11" fillId="0" borderId="0" xfId="2" applyFont="1" applyBorder="1" applyAlignment="1">
      <alignment horizontal="right"/>
    </xf>
    <xf numFmtId="0" fontId="9" fillId="0" borderId="32" xfId="2" applyFont="1" applyFill="1" applyBorder="1" applyAlignment="1">
      <alignment horizontal="right" vertical="top"/>
    </xf>
    <xf numFmtId="0" fontId="7" fillId="0" borderId="33" xfId="2" quotePrefix="1" applyFont="1" applyBorder="1" applyAlignment="1">
      <alignment horizontal="center"/>
    </xf>
    <xf numFmtId="0" fontId="9" fillId="0" borderId="0" xfId="2" applyFont="1" applyAlignment="1">
      <alignment horizontal="left" vertical="top"/>
    </xf>
    <xf numFmtId="0" fontId="7" fillId="0" borderId="0" xfId="2" applyFont="1" applyAlignment="1">
      <alignment horizontal="left" vertical="top"/>
    </xf>
    <xf numFmtId="0" fontId="11" fillId="0" borderId="0" xfId="2" applyFont="1" applyAlignment="1">
      <alignment horizontal="left" vertical="top"/>
    </xf>
    <xf numFmtId="0" fontId="7" fillId="0" borderId="0" xfId="2" applyFont="1" applyAlignment="1"/>
    <xf numFmtId="0" fontId="8" fillId="0" borderId="0" xfId="3" applyFont="1" applyBorder="1"/>
    <xf numFmtId="0" fontId="19" fillId="0" borderId="0" xfId="3" applyFont="1" applyAlignment="1"/>
    <xf numFmtId="0" fontId="8" fillId="0" borderId="0" xfId="3" applyFont="1" applyAlignment="1"/>
    <xf numFmtId="0" fontId="9" fillId="2" borderId="4" xfId="3" applyFont="1" applyFill="1" applyBorder="1" applyAlignment="1">
      <alignment vertical="top"/>
    </xf>
    <xf numFmtId="0" fontId="8" fillId="2" borderId="4" xfId="3" applyFont="1" applyFill="1" applyBorder="1" applyAlignment="1"/>
    <xf numFmtId="0" fontId="9" fillId="0" borderId="0" xfId="3" applyFont="1" applyAlignment="1">
      <alignment horizontal="center"/>
    </xf>
    <xf numFmtId="0" fontId="9" fillId="0" borderId="37" xfId="2" applyFont="1" applyBorder="1" applyAlignment="1">
      <alignment horizontal="left" vertical="top" wrapText="1"/>
    </xf>
    <xf numFmtId="0" fontId="9" fillId="0" borderId="0" xfId="3" applyFont="1" applyAlignment="1">
      <alignment horizontal="right"/>
    </xf>
    <xf numFmtId="0" fontId="8" fillId="0" borderId="30" xfId="3" applyFont="1" applyBorder="1" applyAlignment="1"/>
    <xf numFmtId="0" fontId="8" fillId="0" borderId="16" xfId="3" applyFont="1" applyFill="1" applyBorder="1" applyAlignment="1">
      <alignment horizontal="center"/>
    </xf>
    <xf numFmtId="0" fontId="8" fillId="0" borderId="16" xfId="3" applyFont="1" applyFill="1" applyBorder="1" applyAlignment="1"/>
    <xf numFmtId="0" fontId="8" fillId="0" borderId="31" xfId="3" applyFont="1" applyFill="1" applyBorder="1" applyAlignment="1"/>
    <xf numFmtId="0" fontId="11" fillId="0" borderId="0" xfId="3" applyFont="1" applyFill="1" applyBorder="1" applyAlignment="1">
      <alignment horizontal="left"/>
    </xf>
    <xf numFmtId="0" fontId="8" fillId="0" borderId="32" xfId="3" applyFont="1" applyBorder="1" applyAlignment="1"/>
    <xf numFmtId="0" fontId="8" fillId="0" borderId="33" xfId="3" applyFont="1" applyBorder="1" applyAlignment="1">
      <alignment horizontal="center"/>
    </xf>
    <xf numFmtId="0" fontId="8" fillId="0" borderId="33" xfId="3" applyFont="1" applyBorder="1" applyAlignment="1"/>
    <xf numFmtId="0" fontId="8" fillId="0" borderId="34" xfId="3" applyFont="1" applyBorder="1" applyAlignment="1">
      <alignment horizontal="right"/>
    </xf>
    <xf numFmtId="0" fontId="11" fillId="0" borderId="0" xfId="3" applyFont="1" applyAlignment="1">
      <alignment horizontal="center"/>
    </xf>
    <xf numFmtId="0" fontId="9" fillId="0" borderId="16" xfId="2" applyFont="1" applyBorder="1" applyAlignment="1">
      <alignment horizontal="left" vertical="top"/>
    </xf>
    <xf numFmtId="0" fontId="8" fillId="0" borderId="30" xfId="3" applyFont="1" applyBorder="1" applyAlignment="1">
      <alignment vertical="top"/>
    </xf>
    <xf numFmtId="0" fontId="8" fillId="0" borderId="16" xfId="3" applyFont="1" applyBorder="1" applyAlignment="1"/>
    <xf numFmtId="0" fontId="8" fillId="0" borderId="16" xfId="0" applyFont="1" applyFill="1" applyBorder="1" applyAlignment="1"/>
    <xf numFmtId="0" fontId="8" fillId="0" borderId="31" xfId="0" applyFont="1" applyFill="1" applyBorder="1" applyAlignment="1"/>
    <xf numFmtId="0" fontId="22" fillId="0" borderId="0" xfId="2" applyFont="1"/>
    <xf numFmtId="0" fontId="8" fillId="0" borderId="32" xfId="3" applyFont="1" applyBorder="1" applyAlignment="1">
      <alignment vertical="top"/>
    </xf>
    <xf numFmtId="0" fontId="8" fillId="0" borderId="33" xfId="3" applyFont="1" applyFill="1" applyBorder="1" applyAlignment="1"/>
    <xf numFmtId="0" fontId="8" fillId="0" borderId="34" xfId="3" applyFont="1" applyFill="1" applyBorder="1" applyAlignment="1"/>
    <xf numFmtId="0" fontId="8" fillId="0" borderId="0" xfId="3" applyFont="1" applyBorder="1" applyAlignment="1">
      <alignment vertical="top"/>
    </xf>
    <xf numFmtId="0" fontId="8" fillId="0" borderId="0" xfId="3" applyFont="1" applyFill="1" applyBorder="1" applyAlignment="1"/>
    <xf numFmtId="0" fontId="11" fillId="0" borderId="0" xfId="3" applyFont="1" applyFill="1" applyBorder="1" applyAlignment="1">
      <alignment horizontal="right"/>
    </xf>
    <xf numFmtId="0" fontId="9" fillId="0" borderId="31" xfId="3" applyFont="1" applyBorder="1" applyAlignment="1">
      <alignment horizontal="right"/>
    </xf>
    <xf numFmtId="164" fontId="8" fillId="0" borderId="31" xfId="3" applyNumberFormat="1" applyFont="1" applyBorder="1"/>
    <xf numFmtId="0" fontId="8" fillId="0" borderId="17" xfId="0" applyFont="1" applyFill="1" applyBorder="1" applyAlignment="1">
      <alignment horizontal="center"/>
    </xf>
    <xf numFmtId="0" fontId="13" fillId="0" borderId="33" xfId="3" quotePrefix="1" applyFont="1" applyFill="1" applyBorder="1" applyAlignment="1">
      <alignment horizontal="center"/>
    </xf>
    <xf numFmtId="164" fontId="13" fillId="0" borderId="33" xfId="3" applyNumberFormat="1" applyFont="1" applyBorder="1"/>
    <xf numFmtId="0" fontId="13" fillId="0" borderId="0" xfId="3" applyFont="1" applyAlignment="1"/>
    <xf numFmtId="0" fontId="9" fillId="0" borderId="0" xfId="3" applyFont="1"/>
    <xf numFmtId="0" fontId="11" fillId="0" borderId="0" xfId="3" applyFont="1" applyAlignment="1">
      <alignment horizontal="right"/>
    </xf>
    <xf numFmtId="0" fontId="7" fillId="0" borderId="19" xfId="3" applyFont="1" applyBorder="1"/>
    <xf numFmtId="0" fontId="9" fillId="0" borderId="9" xfId="3" applyFont="1" applyBorder="1" applyAlignment="1"/>
    <xf numFmtId="0" fontId="9" fillId="0" borderId="9" xfId="3" applyFont="1" applyBorder="1"/>
    <xf numFmtId="0" fontId="9" fillId="0" borderId="3" xfId="3" applyFont="1" applyFill="1" applyBorder="1" applyAlignment="1"/>
    <xf numFmtId="0" fontId="9" fillId="0" borderId="1" xfId="3" applyFont="1" applyFill="1" applyBorder="1" applyAlignment="1"/>
    <xf numFmtId="0" fontId="8" fillId="0" borderId="23" xfId="3" applyFont="1" applyBorder="1"/>
    <xf numFmtId="0" fontId="8" fillId="0" borderId="20" xfId="3" applyFont="1" applyBorder="1"/>
    <xf numFmtId="0" fontId="8" fillId="0" borderId="21" xfId="3" applyFont="1" applyBorder="1"/>
    <xf numFmtId="0" fontId="8" fillId="0" borderId="2" xfId="3" applyFont="1" applyBorder="1"/>
    <xf numFmtId="0" fontId="8" fillId="0" borderId="0" xfId="3" applyFont="1" applyBorder="1" applyAlignment="1">
      <alignment horizontal="right"/>
    </xf>
    <xf numFmtId="0" fontId="7" fillId="0" borderId="0" xfId="3" applyFont="1" applyFill="1" applyBorder="1" applyAlignment="1">
      <alignment horizontal="right"/>
    </xf>
    <xf numFmtId="164" fontId="8" fillId="0" borderId="0" xfId="3" applyNumberFormat="1" applyFont="1" applyBorder="1" applyAlignment="1">
      <alignment horizontal="right"/>
    </xf>
    <xf numFmtId="164" fontId="8" fillId="0" borderId="0" xfId="3" applyNumberFormat="1" applyFont="1" applyBorder="1"/>
    <xf numFmtId="164" fontId="7" fillId="0" borderId="21" xfId="3" applyNumberFormat="1" applyFont="1" applyBorder="1"/>
    <xf numFmtId="0" fontId="20" fillId="0" borderId="0" xfId="3" applyFont="1" applyBorder="1" applyAlignment="1">
      <alignment horizontal="right" wrapText="1"/>
    </xf>
    <xf numFmtId="0" fontId="7" fillId="0" borderId="0" xfId="3" applyFont="1" applyBorder="1" applyAlignment="1">
      <alignment horizontal="right" wrapText="1"/>
    </xf>
    <xf numFmtId="164" fontId="9" fillId="0" borderId="21" xfId="3" applyNumberFormat="1" applyFont="1" applyBorder="1"/>
    <xf numFmtId="164" fontId="13" fillId="0" borderId="2" xfId="3" applyNumberFormat="1" applyFont="1" applyBorder="1"/>
    <xf numFmtId="0" fontId="12" fillId="0" borderId="1" xfId="3" applyFont="1" applyBorder="1"/>
    <xf numFmtId="164" fontId="12" fillId="0" borderId="0" xfId="3" applyNumberFormat="1" applyFont="1" applyBorder="1"/>
    <xf numFmtId="164" fontId="12" fillId="0" borderId="21" xfId="3" applyNumberFormat="1" applyFont="1" applyFill="1" applyBorder="1"/>
    <xf numFmtId="164" fontId="12" fillId="0" borderId="2" xfId="3" applyNumberFormat="1" applyFont="1" applyBorder="1"/>
    <xf numFmtId="2" fontId="7" fillId="0" borderId="21" xfId="3" applyNumberFormat="1" applyFont="1" applyBorder="1"/>
    <xf numFmtId="164" fontId="9" fillId="0" borderId="22" xfId="3" applyNumberFormat="1" applyFont="1" applyFill="1" applyBorder="1"/>
    <xf numFmtId="164" fontId="7" fillId="0" borderId="21" xfId="3" applyNumberFormat="1" applyFont="1" applyFill="1" applyBorder="1"/>
    <xf numFmtId="2" fontId="7" fillId="0" borderId="21" xfId="3" applyNumberFormat="1" applyFont="1" applyFill="1" applyBorder="1"/>
    <xf numFmtId="164" fontId="9" fillId="0" borderId="21" xfId="3" applyNumberFormat="1" applyFont="1" applyFill="1" applyBorder="1"/>
    <xf numFmtId="0" fontId="7" fillId="0" borderId="21" xfId="2" applyFont="1" applyFill="1" applyBorder="1"/>
    <xf numFmtId="164" fontId="9" fillId="0" borderId="9" xfId="3" applyNumberFormat="1" applyFont="1" applyFill="1" applyBorder="1"/>
    <xf numFmtId="164" fontId="9" fillId="0" borderId="9" xfId="3" applyNumberFormat="1" applyFont="1" applyBorder="1"/>
    <xf numFmtId="0" fontId="7" fillId="0" borderId="0" xfId="2" applyFont="1" applyFill="1" applyBorder="1"/>
    <xf numFmtId="0" fontId="18" fillId="2" borderId="0" xfId="0" applyFont="1" applyFill="1" applyAlignment="1">
      <alignment horizontal="left" vertical="top"/>
    </xf>
    <xf numFmtId="0" fontId="18" fillId="2" borderId="0" xfId="0" applyFont="1" applyFill="1"/>
    <xf numFmtId="44" fontId="15" fillId="2" borderId="0" xfId="1" applyFont="1" applyFill="1" applyAlignment="1">
      <alignment horizontal="left" vertical="top"/>
    </xf>
    <xf numFmtId="0" fontId="8" fillId="0" borderId="0" xfId="0" applyFont="1" applyAlignment="1">
      <alignment wrapText="1"/>
    </xf>
    <xf numFmtId="0" fontId="8" fillId="0" borderId="18" xfId="0" applyFont="1" applyBorder="1" applyAlignment="1">
      <alignment horizontal="left" vertical="top" wrapText="1"/>
    </xf>
    <xf numFmtId="44" fontId="8" fillId="0" borderId="16" xfId="1" applyFont="1" applyBorder="1" applyAlignment="1">
      <alignment horizontal="left" vertical="top" wrapText="1"/>
    </xf>
    <xf numFmtId="44" fontId="8" fillId="0" borderId="16" xfId="1" applyFont="1" applyFill="1" applyBorder="1" applyAlignment="1">
      <alignment horizontal="left" vertical="top" wrapText="1"/>
    </xf>
    <xf numFmtId="0" fontId="13" fillId="2" borderId="0" xfId="0" applyFont="1" applyFill="1" applyBorder="1" applyAlignment="1">
      <alignment horizontal="left" vertical="center"/>
    </xf>
    <xf numFmtId="44" fontId="8" fillId="2" borderId="0" xfId="1" applyFont="1" applyFill="1" applyAlignment="1">
      <alignment horizontal="left" vertical="top" wrapText="1"/>
    </xf>
    <xf numFmtId="0" fontId="13" fillId="0" borderId="0" xfId="0" applyFont="1" applyBorder="1" applyAlignment="1">
      <alignment horizontal="left" vertical="top"/>
    </xf>
    <xf numFmtId="44" fontId="8" fillId="0" borderId="0" xfId="1" applyFont="1" applyFill="1" applyAlignment="1">
      <alignment horizontal="left" vertical="top" wrapText="1"/>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7" xfId="0" applyFont="1" applyFill="1" applyBorder="1" applyAlignment="1">
      <alignment horizontal="center" vertical="center" wrapText="1"/>
    </xf>
    <xf numFmtId="44" fontId="13" fillId="2" borderId="57" xfId="1"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0" borderId="37" xfId="0" applyFont="1" applyFill="1" applyBorder="1" applyAlignment="1">
      <alignment vertical="top" wrapText="1"/>
    </xf>
    <xf numFmtId="0" fontId="8" fillId="0" borderId="18" xfId="0" applyFont="1" applyFill="1" applyBorder="1" applyAlignment="1">
      <alignment horizontal="left" vertical="top" wrapText="1"/>
    </xf>
    <xf numFmtId="44" fontId="8" fillId="0" borderId="18" xfId="1" applyFont="1" applyFill="1" applyBorder="1" applyAlignment="1">
      <alignment horizontal="left" vertical="top" wrapText="1"/>
    </xf>
    <xf numFmtId="44" fontId="8" fillId="0" borderId="18" xfId="1" applyFont="1" applyBorder="1" applyAlignment="1">
      <alignment horizontal="left" vertical="top" wrapText="1"/>
    </xf>
    <xf numFmtId="0" fontId="8" fillId="0" borderId="18" xfId="0" applyFont="1" applyBorder="1" applyAlignment="1">
      <alignment horizontal="left" vertical="top"/>
    </xf>
    <xf numFmtId="0" fontId="8" fillId="0" borderId="55" xfId="0" applyFont="1" applyBorder="1" applyAlignment="1">
      <alignment horizontal="left" vertical="top" wrapText="1"/>
    </xf>
    <xf numFmtId="0" fontId="13" fillId="0" borderId="30" xfId="0" applyFont="1" applyFill="1" applyBorder="1" applyAlignment="1">
      <alignment vertical="top" wrapText="1"/>
    </xf>
    <xf numFmtId="0" fontId="8" fillId="0" borderId="31" xfId="0" applyFont="1" applyBorder="1" applyAlignment="1">
      <alignment horizontal="left" vertical="top"/>
    </xf>
    <xf numFmtId="0" fontId="8" fillId="0" borderId="16" xfId="1" applyNumberFormat="1" applyFont="1" applyFill="1" applyBorder="1" applyAlignment="1">
      <alignment horizontal="left" vertical="top" wrapText="1"/>
    </xf>
    <xf numFmtId="44" fontId="8" fillId="0" borderId="16" xfId="1" applyFont="1" applyFill="1" applyBorder="1" applyAlignment="1">
      <alignment horizontal="right" vertical="top" wrapText="1"/>
    </xf>
    <xf numFmtId="0" fontId="8" fillId="0" borderId="31" xfId="0" applyFont="1" applyFill="1" applyBorder="1" applyAlignment="1">
      <alignment horizontal="left" vertical="top"/>
    </xf>
    <xf numFmtId="0" fontId="8" fillId="0" borderId="31" xfId="0" applyFont="1" applyFill="1" applyBorder="1" applyAlignment="1">
      <alignment horizontal="left" vertical="top" wrapText="1"/>
    </xf>
    <xf numFmtId="0" fontId="8" fillId="0" borderId="16" xfId="0" applyFont="1" applyFill="1" applyBorder="1" applyAlignment="1">
      <alignment vertical="top" wrapText="1"/>
    </xf>
    <xf numFmtId="44" fontId="8" fillId="0" borderId="16" xfId="1" applyFont="1" applyFill="1" applyBorder="1" applyAlignment="1">
      <alignment vertical="top" wrapText="1"/>
    </xf>
    <xf numFmtId="0" fontId="13" fillId="0" borderId="32" xfId="0" applyFont="1" applyFill="1" applyBorder="1" applyAlignment="1">
      <alignment vertical="top" wrapText="1"/>
    </xf>
    <xf numFmtId="0" fontId="8" fillId="0" borderId="33" xfId="0" applyFont="1" applyFill="1" applyBorder="1" applyAlignment="1">
      <alignment vertical="top" wrapText="1"/>
    </xf>
    <xf numFmtId="44" fontId="8" fillId="0" borderId="33" xfId="1" applyFont="1" applyFill="1" applyBorder="1" applyAlignment="1">
      <alignment vertical="top" wrapText="1"/>
    </xf>
    <xf numFmtId="0" fontId="8" fillId="0" borderId="34" xfId="0" applyFont="1" applyFill="1" applyBorder="1" applyAlignment="1">
      <alignment horizontal="left" vertical="top" wrapText="1"/>
    </xf>
    <xf numFmtId="0" fontId="13" fillId="5" borderId="0" xfId="0" applyFont="1" applyFill="1" applyBorder="1" applyAlignment="1">
      <alignment horizontal="left" vertical="center"/>
    </xf>
    <xf numFmtId="0" fontId="8" fillId="5" borderId="0" xfId="0" applyFont="1" applyFill="1" applyAlignment="1">
      <alignment horizontal="left" vertical="top"/>
    </xf>
    <xf numFmtId="44" fontId="8" fillId="5" borderId="0" xfId="5" applyFont="1" applyFill="1" applyAlignment="1">
      <alignment horizontal="left" vertical="top" wrapText="1"/>
    </xf>
    <xf numFmtId="0" fontId="13" fillId="0" borderId="0" xfId="0" applyFont="1" applyFill="1" applyBorder="1" applyAlignment="1">
      <alignment horizontal="left" vertical="top"/>
    </xf>
    <xf numFmtId="44" fontId="8" fillId="0" borderId="0" xfId="5" applyFont="1" applyFill="1" applyAlignment="1">
      <alignment horizontal="left" vertical="top" wrapText="1"/>
    </xf>
    <xf numFmtId="44" fontId="13" fillId="0" borderId="33" xfId="5" applyFont="1" applyFill="1" applyBorder="1" applyAlignment="1">
      <alignment horizontal="left" vertical="top" wrapText="1"/>
    </xf>
    <xf numFmtId="0" fontId="13" fillId="0" borderId="34" xfId="0" applyFont="1" applyFill="1" applyBorder="1" applyAlignment="1">
      <alignment horizontal="left" vertical="top" wrapText="1"/>
    </xf>
    <xf numFmtId="165" fontId="8" fillId="0" borderId="18" xfId="5" applyNumberFormat="1" applyFont="1" applyFill="1" applyBorder="1" applyAlignment="1">
      <alignment horizontal="left" vertical="top" wrapText="1"/>
    </xf>
    <xf numFmtId="165" fontId="8" fillId="0" borderId="55" xfId="0" applyNumberFormat="1" applyFont="1" applyFill="1" applyBorder="1" applyAlignment="1">
      <alignment horizontal="left" vertical="top" wrapText="1"/>
    </xf>
    <xf numFmtId="165" fontId="8" fillId="0" borderId="16" xfId="5" applyNumberFormat="1" applyFont="1" applyFill="1" applyBorder="1" applyAlignment="1">
      <alignment horizontal="left" vertical="top" wrapText="1"/>
    </xf>
    <xf numFmtId="0" fontId="8" fillId="0" borderId="0" xfId="0" applyFont="1" applyBorder="1" applyAlignment="1">
      <alignment wrapText="1"/>
    </xf>
    <xf numFmtId="0" fontId="8" fillId="0" borderId="16" xfId="5" applyNumberFormat="1" applyFont="1" applyFill="1" applyBorder="1" applyAlignment="1">
      <alignment horizontal="left" vertical="top" wrapText="1"/>
    </xf>
    <xf numFmtId="44" fontId="8" fillId="0" borderId="16" xfId="5" applyFont="1" applyFill="1" applyBorder="1" applyAlignment="1">
      <alignment horizontal="left" vertical="top" wrapText="1"/>
    </xf>
    <xf numFmtId="0" fontId="8" fillId="0" borderId="31" xfId="0" applyFont="1" applyBorder="1" applyAlignment="1">
      <alignment horizontal="left" vertical="top" wrapText="1"/>
    </xf>
    <xf numFmtId="0" fontId="13" fillId="0" borderId="32" xfId="0" applyFont="1" applyFill="1" applyBorder="1" applyAlignment="1">
      <alignment horizontal="left" vertical="top" wrapText="1"/>
    </xf>
    <xf numFmtId="44" fontId="8" fillId="0" borderId="33" xfId="5" applyFont="1" applyFill="1" applyBorder="1" applyAlignment="1">
      <alignment horizontal="left" vertical="top" wrapText="1"/>
    </xf>
    <xf numFmtId="0" fontId="8" fillId="0" borderId="34" xfId="0" applyFont="1" applyBorder="1" applyAlignment="1">
      <alignment horizontal="left" vertical="top"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44" fontId="8" fillId="0" borderId="0" xfId="5" applyFont="1" applyFill="1" applyBorder="1" applyAlignment="1">
      <alignment horizontal="left" vertical="top" wrapText="1"/>
    </xf>
    <xf numFmtId="0" fontId="8" fillId="0" borderId="0" xfId="0" applyFont="1" applyBorder="1" applyAlignment="1">
      <alignment horizontal="left" vertical="top" wrapText="1"/>
    </xf>
    <xf numFmtId="0" fontId="8" fillId="5" borderId="0" xfId="0" applyFont="1" applyFill="1" applyAlignment="1">
      <alignment horizontal="left" vertical="center"/>
    </xf>
    <xf numFmtId="44" fontId="8" fillId="5" borderId="0" xfId="5" applyFont="1" applyFill="1" applyAlignment="1">
      <alignment horizontal="left" vertical="center" wrapText="1"/>
    </xf>
    <xf numFmtId="0" fontId="8" fillId="0" borderId="0" xfId="0" applyFont="1" applyAlignment="1">
      <alignment vertical="center"/>
    </xf>
    <xf numFmtId="0" fontId="8" fillId="0" borderId="0" xfId="0" applyFont="1" applyFill="1" applyAlignment="1">
      <alignment horizontal="left" vertical="center"/>
    </xf>
    <xf numFmtId="0" fontId="13" fillId="0" borderId="34" xfId="0" applyFont="1" applyFill="1" applyBorder="1" applyAlignment="1">
      <alignment vertical="top" wrapText="1"/>
    </xf>
    <xf numFmtId="0" fontId="8" fillId="6" borderId="0" xfId="0" applyFont="1" applyFill="1" applyAlignment="1">
      <alignment horizontal="left" vertical="top"/>
    </xf>
    <xf numFmtId="0" fontId="13" fillId="2" borderId="11" xfId="0" applyFont="1" applyFill="1" applyBorder="1" applyAlignment="1">
      <alignment vertical="top" wrapText="1"/>
    </xf>
    <xf numFmtId="0" fontId="13" fillId="2" borderId="12" xfId="0" applyFont="1" applyFill="1" applyBorder="1" applyAlignment="1">
      <alignment vertical="top" wrapText="1"/>
    </xf>
    <xf numFmtId="0" fontId="13" fillId="2" borderId="60" xfId="0" applyFont="1" applyFill="1" applyBorder="1" applyAlignment="1">
      <alignment vertical="top" wrapText="1"/>
    </xf>
    <xf numFmtId="0" fontId="8" fillId="4" borderId="0" xfId="0" applyFont="1" applyFill="1" applyAlignment="1">
      <alignment horizontal="left" vertical="top"/>
    </xf>
    <xf numFmtId="164" fontId="8" fillId="0" borderId="16" xfId="5" applyNumberFormat="1" applyFont="1" applyFill="1" applyBorder="1" applyAlignment="1">
      <alignment horizontal="left" vertical="top" wrapText="1"/>
    </xf>
    <xf numFmtId="0" fontId="7" fillId="0" borderId="16" xfId="0" applyFont="1" applyBorder="1" applyAlignment="1">
      <alignment horizontal="left" vertical="top" wrapText="1"/>
    </xf>
    <xf numFmtId="164" fontId="8" fillId="0" borderId="16" xfId="0" applyNumberFormat="1" applyFont="1" applyFill="1" applyBorder="1" applyAlignment="1">
      <alignment horizontal="left" vertical="top" wrapText="1"/>
    </xf>
    <xf numFmtId="0" fontId="8" fillId="0" borderId="33" xfId="0" applyNumberFormat="1" applyFont="1" applyFill="1" applyBorder="1" applyAlignment="1">
      <alignment vertical="top" wrapText="1"/>
    </xf>
    <xf numFmtId="164" fontId="8" fillId="0" borderId="33" xfId="5" applyNumberFormat="1" applyFont="1" applyFill="1" applyBorder="1" applyAlignment="1">
      <alignment horizontal="left" vertical="top" wrapText="1"/>
    </xf>
    <xf numFmtId="165" fontId="8" fillId="0" borderId="62" xfId="0" applyNumberFormat="1" applyFont="1" applyFill="1" applyBorder="1" applyAlignment="1">
      <alignment horizontal="left" vertical="top" wrapText="1"/>
    </xf>
    <xf numFmtId="0" fontId="13" fillId="0" borderId="0" xfId="0" applyFont="1" applyFill="1" applyBorder="1" applyAlignment="1">
      <alignment vertical="top" wrapText="1"/>
    </xf>
    <xf numFmtId="0" fontId="8" fillId="0" borderId="0" xfId="0" applyNumberFormat="1" applyFont="1" applyFill="1" applyBorder="1" applyAlignment="1">
      <alignment vertical="top" wrapText="1"/>
    </xf>
    <xf numFmtId="0" fontId="8" fillId="0" borderId="0" xfId="0" applyFont="1" applyFill="1" applyBorder="1" applyAlignment="1">
      <alignment vertical="top" wrapText="1"/>
    </xf>
    <xf numFmtId="164" fontId="8" fillId="0" borderId="0" xfId="5" applyNumberFormat="1" applyFont="1" applyFill="1" applyBorder="1" applyAlignment="1">
      <alignment horizontal="left" vertical="top" wrapText="1"/>
    </xf>
    <xf numFmtId="165" fontId="8" fillId="0" borderId="0" xfId="0" applyNumberFormat="1" applyFont="1" applyFill="1" applyBorder="1" applyAlignment="1">
      <alignment horizontal="left" vertical="top"/>
    </xf>
    <xf numFmtId="0" fontId="13" fillId="0" borderId="37" xfId="0" applyFont="1" applyFill="1" applyBorder="1" applyAlignment="1">
      <alignment horizontal="center" vertical="top" wrapText="1"/>
    </xf>
    <xf numFmtId="165" fontId="8" fillId="0" borderId="31" xfId="0" applyNumberFormat="1" applyFont="1" applyBorder="1" applyAlignment="1">
      <alignment horizontal="left" vertical="top" wrapText="1"/>
    </xf>
    <xf numFmtId="165" fontId="8" fillId="0" borderId="16" xfId="5" applyNumberFormat="1" applyFont="1" applyBorder="1" applyAlignment="1">
      <alignment horizontal="lef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60" xfId="0" applyFont="1" applyBorder="1" applyAlignment="1">
      <alignment vertical="top" wrapText="1"/>
    </xf>
    <xf numFmtId="164" fontId="8" fillId="0" borderId="16" xfId="5" applyNumberFormat="1" applyFont="1" applyFill="1" applyBorder="1" applyAlignment="1">
      <alignment horizontal="right" vertical="top" wrapText="1"/>
    </xf>
    <xf numFmtId="0" fontId="8" fillId="0" borderId="16" xfId="0" applyNumberFormat="1" applyFont="1" applyFill="1" applyBorder="1" applyAlignment="1">
      <alignment horizontal="left" vertical="top" wrapText="1"/>
    </xf>
    <xf numFmtId="0" fontId="8" fillId="0" borderId="33" xfId="0" applyFont="1" applyFill="1" applyBorder="1" applyAlignment="1">
      <alignment horizontal="left" vertical="top"/>
    </xf>
    <xf numFmtId="0" fontId="8" fillId="0" borderId="0" xfId="0" applyFont="1" applyFill="1" applyBorder="1" applyAlignment="1">
      <alignment horizontal="left" vertical="top"/>
    </xf>
    <xf numFmtId="44" fontId="8" fillId="0" borderId="0" xfId="5" applyFont="1" applyAlignment="1">
      <alignment horizontal="left" vertical="top" wrapText="1"/>
    </xf>
    <xf numFmtId="0" fontId="13" fillId="5" borderId="0" xfId="0" applyFont="1" applyFill="1" applyAlignment="1">
      <alignment horizontal="left" vertical="top"/>
    </xf>
    <xf numFmtId="44" fontId="13" fillId="5" borderId="0" xfId="5" applyFont="1" applyFill="1" applyAlignment="1">
      <alignment horizontal="left" vertical="top" wrapText="1"/>
    </xf>
    <xf numFmtId="0" fontId="13" fillId="0" borderId="0" xfId="0" applyFont="1" applyFill="1" applyAlignment="1">
      <alignment horizontal="left" vertical="top"/>
    </xf>
    <xf numFmtId="44" fontId="13" fillId="0" borderId="0" xfId="5" applyFont="1" applyAlignment="1">
      <alignment horizontal="left" vertical="top" wrapText="1"/>
    </xf>
    <xf numFmtId="0" fontId="13" fillId="4" borderId="0" xfId="0" applyFont="1" applyFill="1" applyAlignment="1">
      <alignment horizontal="left" vertical="top"/>
    </xf>
    <xf numFmtId="0" fontId="13" fillId="0" borderId="0" xfId="0" applyFont="1" applyFill="1" applyBorder="1" applyAlignment="1">
      <alignment horizontal="center" vertical="top"/>
    </xf>
    <xf numFmtId="0" fontId="13" fillId="0" borderId="63" xfId="0" applyFont="1" applyFill="1" applyBorder="1" applyAlignment="1">
      <alignment horizontal="left" vertical="top" wrapText="1"/>
    </xf>
    <xf numFmtId="0" fontId="8" fillId="4" borderId="31" xfId="0" applyFont="1" applyFill="1" applyBorder="1" applyAlignment="1">
      <alignment horizontal="left" vertical="top" wrapText="1"/>
    </xf>
    <xf numFmtId="0" fontId="8" fillId="4" borderId="0" xfId="0" applyFont="1" applyFill="1" applyBorder="1" applyAlignment="1">
      <alignment vertical="top" wrapText="1"/>
    </xf>
    <xf numFmtId="0" fontId="8" fillId="4" borderId="16" xfId="5" applyNumberFormat="1"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6"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0" xfId="0" applyFont="1" applyFill="1" applyBorder="1" applyAlignment="1">
      <alignment horizontal="left" vertical="top"/>
    </xf>
    <xf numFmtId="0" fontId="8" fillId="4" borderId="11" xfId="0" applyFont="1" applyFill="1" applyBorder="1" applyAlignment="1">
      <alignment horizontal="left" vertical="top" wrapText="1"/>
    </xf>
    <xf numFmtId="0" fontId="13" fillId="4" borderId="32" xfId="0" applyFont="1" applyFill="1" applyBorder="1" applyAlignment="1">
      <alignment horizontal="left" vertical="top" wrapText="1"/>
    </xf>
    <xf numFmtId="0" fontId="8" fillId="4" borderId="33" xfId="0" applyFont="1" applyFill="1" applyBorder="1" applyAlignment="1">
      <alignment horizontal="left" vertical="top" wrapText="1"/>
    </xf>
    <xf numFmtId="164" fontId="8" fillId="4" borderId="33" xfId="5" applyNumberFormat="1" applyFont="1" applyFill="1" applyBorder="1" applyAlignment="1">
      <alignment horizontal="right" vertical="top" wrapText="1"/>
    </xf>
    <xf numFmtId="0" fontId="8" fillId="4" borderId="34" xfId="0" applyFont="1" applyFill="1" applyBorder="1" applyAlignment="1">
      <alignment horizontal="left" vertical="top" wrapText="1"/>
    </xf>
    <xf numFmtId="0" fontId="13" fillId="4" borderId="0" xfId="0" applyFont="1" applyFill="1" applyBorder="1" applyAlignment="1">
      <alignment horizontal="left" vertical="top" wrapText="1"/>
    </xf>
    <xf numFmtId="164" fontId="8" fillId="4" borderId="0" xfId="5" applyNumberFormat="1" applyFont="1" applyFill="1" applyBorder="1" applyAlignment="1">
      <alignment horizontal="right" vertical="top" wrapText="1"/>
    </xf>
    <xf numFmtId="164" fontId="8" fillId="0" borderId="0" xfId="5" applyNumberFormat="1" applyFont="1" applyFill="1" applyBorder="1" applyAlignment="1">
      <alignment horizontal="right" vertical="top" wrapText="1"/>
    </xf>
    <xf numFmtId="0" fontId="8" fillId="4" borderId="0" xfId="0" applyFont="1" applyFill="1" applyBorder="1" applyAlignment="1">
      <alignment wrapText="1"/>
    </xf>
    <xf numFmtId="164" fontId="8" fillId="4" borderId="16" xfId="5" applyNumberFormat="1" applyFont="1" applyFill="1" applyBorder="1" applyAlignment="1">
      <alignment horizontal="right" vertical="top" wrapText="1"/>
    </xf>
    <xf numFmtId="0" fontId="13" fillId="5" borderId="0" xfId="0" applyFont="1" applyFill="1" applyBorder="1" applyAlignment="1">
      <alignment horizontal="left" vertical="center" wrapText="1"/>
    </xf>
    <xf numFmtId="0" fontId="8" fillId="5" borderId="0" xfId="0" applyFont="1" applyFill="1" applyBorder="1" applyAlignment="1">
      <alignment horizontal="left" vertical="top" wrapText="1"/>
    </xf>
    <xf numFmtId="164" fontId="8" fillId="5" borderId="0" xfId="5" applyNumberFormat="1" applyFont="1" applyFill="1" applyBorder="1" applyAlignment="1">
      <alignment horizontal="right" vertical="top" wrapText="1"/>
    </xf>
    <xf numFmtId="0" fontId="13" fillId="4" borderId="0" xfId="0" applyFont="1" applyFill="1" applyBorder="1" applyAlignment="1">
      <alignment horizontal="left" vertical="top"/>
    </xf>
    <xf numFmtId="0" fontId="8" fillId="0" borderId="55" xfId="0" applyNumberFormat="1" applyFont="1" applyFill="1" applyBorder="1" applyAlignment="1">
      <alignment horizontal="left" vertical="top"/>
    </xf>
    <xf numFmtId="164" fontId="8" fillId="0" borderId="33" xfId="5" applyNumberFormat="1" applyFont="1" applyFill="1" applyBorder="1" applyAlignment="1">
      <alignment horizontal="right" vertical="top" wrapText="1"/>
    </xf>
    <xf numFmtId="0" fontId="8" fillId="0" borderId="0" xfId="0" applyFont="1" applyBorder="1" applyAlignment="1">
      <alignment vertical="top"/>
    </xf>
    <xf numFmtId="0" fontId="13" fillId="5" borderId="0" xfId="0" applyFont="1" applyFill="1" applyBorder="1" applyAlignment="1">
      <alignment vertical="center"/>
    </xf>
    <xf numFmtId="0" fontId="8" fillId="5" borderId="0" xfId="0" applyFont="1" applyFill="1" applyBorder="1" applyAlignment="1">
      <alignment vertical="top" wrapText="1"/>
    </xf>
    <xf numFmtId="0" fontId="13" fillId="0" borderId="0" xfId="0" applyFont="1" applyBorder="1" applyAlignment="1">
      <alignment vertical="top"/>
    </xf>
    <xf numFmtId="164" fontId="13" fillId="0" borderId="0" xfId="5" applyNumberFormat="1" applyFont="1" applyFill="1" applyBorder="1" applyAlignment="1">
      <alignment horizontal="right" vertical="top" wrapText="1"/>
    </xf>
    <xf numFmtId="0" fontId="8" fillId="0" borderId="31" xfId="0" applyNumberFormat="1" applyFont="1" applyBorder="1" applyAlignment="1">
      <alignment horizontal="left" vertical="top" wrapText="1"/>
    </xf>
    <xf numFmtId="44" fontId="8" fillId="4" borderId="0" xfId="5" applyFont="1" applyFill="1" applyAlignment="1">
      <alignment horizontal="left" vertical="top" wrapText="1"/>
    </xf>
    <xf numFmtId="0" fontId="13" fillId="2" borderId="0" xfId="0" applyFont="1" applyFill="1" applyAlignment="1">
      <alignment horizontal="left" vertical="top"/>
    </xf>
    <xf numFmtId="2" fontId="7" fillId="0" borderId="21" xfId="0" applyNumberFormat="1" applyFont="1" applyBorder="1"/>
    <xf numFmtId="2" fontId="7" fillId="0" borderId="0" xfId="0" applyNumberFormat="1" applyFont="1" applyFill="1" applyBorder="1"/>
    <xf numFmtId="2" fontId="9" fillId="0" borderId="0" xfId="0" applyNumberFormat="1" applyFont="1" applyBorder="1"/>
    <xf numFmtId="2" fontId="9" fillId="0" borderId="21" xfId="0" applyNumberFormat="1" applyFont="1" applyBorder="1"/>
    <xf numFmtId="2" fontId="9" fillId="0" borderId="2" xfId="0" applyNumberFormat="1" applyFont="1" applyBorder="1"/>
    <xf numFmtId="2" fontId="9" fillId="0" borderId="4" xfId="0" applyNumberFormat="1" applyFont="1" applyBorder="1"/>
    <xf numFmtId="2" fontId="9" fillId="0" borderId="22" xfId="0" applyNumberFormat="1" applyFont="1" applyFill="1" applyBorder="1"/>
    <xf numFmtId="2" fontId="9" fillId="0" borderId="0" xfId="0" applyNumberFormat="1" applyFont="1" applyFill="1" applyBorder="1"/>
    <xf numFmtId="2" fontId="9" fillId="0" borderId="21" xfId="0" applyNumberFormat="1" applyFont="1" applyFill="1" applyBorder="1"/>
    <xf numFmtId="0" fontId="9" fillId="0" borderId="0" xfId="0" applyFont="1" applyAlignment="1">
      <alignment vertical="top"/>
    </xf>
    <xf numFmtId="0" fontId="9" fillId="0" borderId="0" xfId="0" applyFont="1" applyBorder="1" applyAlignment="1">
      <alignment horizontal="center" vertical="center" wrapText="1"/>
    </xf>
    <xf numFmtId="0" fontId="9" fillId="0" borderId="4" xfId="0" applyFont="1" applyBorder="1" applyAlignment="1">
      <alignment horizontal="right"/>
    </xf>
    <xf numFmtId="0" fontId="7" fillId="0" borderId="0" xfId="0" applyFont="1" applyBorder="1"/>
    <xf numFmtId="0" fontId="7" fillId="0" borderId="23" xfId="0" applyFont="1" applyFill="1" applyBorder="1" applyAlignment="1">
      <alignment horizontal="right"/>
    </xf>
    <xf numFmtId="0" fontId="7" fillId="0" borderId="2" xfId="0" applyFont="1" applyFill="1" applyBorder="1" applyAlignment="1">
      <alignment horizontal="right"/>
    </xf>
    <xf numFmtId="164" fontId="7" fillId="0" borderId="0" xfId="5" applyNumberFormat="1" applyFont="1" applyBorder="1" applyAlignment="1" applyProtection="1">
      <alignment vertical="top"/>
    </xf>
    <xf numFmtId="164" fontId="7" fillId="0" borderId="0" xfId="0" applyNumberFormat="1" applyFont="1" applyBorder="1" applyAlignment="1"/>
    <xf numFmtId="164" fontId="20" fillId="0" borderId="0" xfId="0" applyNumberFormat="1" applyFont="1" applyFill="1" applyBorder="1" applyAlignment="1">
      <alignment horizontal="right"/>
    </xf>
    <xf numFmtId="0" fontId="7" fillId="0" borderId="1" xfId="0" applyFont="1" applyBorder="1"/>
    <xf numFmtId="164" fontId="12" fillId="0" borderId="0" xfId="0" applyNumberFormat="1" applyFont="1" applyBorder="1" applyAlignment="1"/>
    <xf numFmtId="0" fontId="7" fillId="0" borderId="3" xfId="0" applyFont="1" applyBorder="1"/>
    <xf numFmtId="2" fontId="9" fillId="5" borderId="22" xfId="0" applyNumberFormat="1" applyFont="1" applyFill="1" applyBorder="1"/>
    <xf numFmtId="2" fontId="9" fillId="5" borderId="4" xfId="0" applyNumberFormat="1" applyFont="1" applyFill="1" applyBorder="1"/>
    <xf numFmtId="2" fontId="9" fillId="0" borderId="5" xfId="0" applyNumberFormat="1" applyFont="1" applyBorder="1"/>
    <xf numFmtId="0" fontId="13" fillId="0" borderId="0" xfId="0" applyFont="1" applyBorder="1"/>
    <xf numFmtId="2" fontId="9" fillId="0" borderId="4" xfId="0" applyNumberFormat="1" applyFont="1" applyFill="1" applyBorder="1"/>
    <xf numFmtId="0" fontId="7" fillId="0" borderId="9" xfId="0" applyFont="1" applyBorder="1"/>
    <xf numFmtId="0" fontId="7" fillId="0" borderId="14" xfId="0" applyFont="1" applyBorder="1"/>
    <xf numFmtId="164" fontId="7" fillId="0" borderId="0" xfId="5" applyNumberFormat="1" applyFont="1" applyFill="1" applyBorder="1" applyAlignment="1" applyProtection="1">
      <alignment vertical="top"/>
    </xf>
    <xf numFmtId="164" fontId="7" fillId="0" borderId="0" xfId="0" applyNumberFormat="1" applyFont="1" applyFill="1" applyBorder="1" applyAlignment="1"/>
    <xf numFmtId="0" fontId="20" fillId="0" borderId="0" xfId="0" applyFont="1" applyBorder="1" applyAlignment="1">
      <alignment horizontal="right"/>
    </xf>
    <xf numFmtId="164" fontId="7" fillId="0" borderId="0" xfId="0" applyNumberFormat="1" applyFont="1" applyFill="1" applyBorder="1" applyAlignment="1">
      <alignment horizontal="right"/>
    </xf>
    <xf numFmtId="164" fontId="9" fillId="0" borderId="2" xfId="0" applyNumberFormat="1" applyFont="1" applyBorder="1"/>
    <xf numFmtId="0" fontId="8" fillId="0" borderId="9" xfId="0" applyFont="1" applyBorder="1"/>
    <xf numFmtId="0" fontId="8" fillId="0" borderId="14" xfId="0" applyFont="1" applyBorder="1"/>
    <xf numFmtId="2" fontId="9" fillId="0" borderId="9" xfId="0" applyNumberFormat="1" applyFont="1" applyFill="1" applyBorder="1"/>
    <xf numFmtId="0" fontId="29" fillId="0" borderId="0" xfId="0" applyFont="1" applyBorder="1" applyAlignment="1">
      <alignment horizontal="right"/>
    </xf>
    <xf numFmtId="2" fontId="9" fillId="0" borderId="9" xfId="0" applyNumberFormat="1" applyFont="1" applyBorder="1"/>
    <xf numFmtId="0" fontId="9" fillId="2" borderId="4" xfId="0" applyFont="1" applyFill="1" applyBorder="1" applyAlignment="1">
      <alignment vertical="center"/>
    </xf>
    <xf numFmtId="0" fontId="8" fillId="2" borderId="4" xfId="0" applyFont="1" applyFill="1" applyBorder="1" applyAlignment="1">
      <alignment vertical="center"/>
    </xf>
    <xf numFmtId="0" fontId="9" fillId="0" borderId="0" xfId="0" applyFont="1" applyFill="1" applyBorder="1" applyAlignment="1">
      <alignment horizontal="right" wrapText="1"/>
    </xf>
    <xf numFmtId="0" fontId="8" fillId="0" borderId="19" xfId="0" applyFont="1" applyFill="1" applyBorder="1"/>
    <xf numFmtId="164" fontId="7" fillId="0" borderId="1" xfId="0" applyNumberFormat="1" applyFont="1" applyFill="1" applyBorder="1"/>
    <xf numFmtId="164" fontId="9" fillId="0" borderId="0" xfId="0" applyNumberFormat="1" applyFont="1" applyFill="1" applyBorder="1" applyAlignment="1">
      <alignment horizontal="right"/>
    </xf>
    <xf numFmtId="164" fontId="9" fillId="0" borderId="1" xfId="0" applyNumberFormat="1" applyFont="1" applyFill="1" applyBorder="1"/>
    <xf numFmtId="164" fontId="9" fillId="0" borderId="2" xfId="0" applyNumberFormat="1" applyFont="1" applyFill="1" applyBorder="1"/>
    <xf numFmtId="0" fontId="13" fillId="0" borderId="0" xfId="0" applyFont="1" applyFill="1"/>
    <xf numFmtId="2" fontId="7" fillId="0" borderId="1" xfId="0" applyNumberFormat="1" applyFont="1" applyFill="1" applyBorder="1"/>
    <xf numFmtId="164" fontId="9" fillId="0" borderId="3" xfId="0" applyNumberFormat="1" applyFont="1" applyFill="1" applyBorder="1"/>
    <xf numFmtId="164" fontId="7" fillId="0" borderId="5" xfId="0" applyNumberFormat="1" applyFont="1" applyFill="1" applyBorder="1"/>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4" xfId="0" applyFont="1" applyFill="1" applyBorder="1" applyAlignment="1">
      <alignment horizontal="left" vertical="center"/>
    </xf>
    <xf numFmtId="0" fontId="9" fillId="0" borderId="1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5" xfId="0" applyFont="1" applyFill="1" applyBorder="1" applyAlignment="1">
      <alignment horizontal="center" vertical="center" wrapText="1"/>
    </xf>
    <xf numFmtId="0" fontId="13" fillId="0" borderId="27" xfId="0" applyFont="1" applyFill="1" applyBorder="1" applyAlignment="1">
      <alignment horizontal="left" vertical="top" wrapText="1"/>
    </xf>
    <xf numFmtId="0" fontId="13" fillId="0" borderId="59"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60"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24"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3" fillId="0" borderId="53" xfId="0" applyFont="1" applyFill="1" applyBorder="1" applyAlignment="1">
      <alignment horizontal="center" vertical="top" wrapText="1"/>
    </xf>
    <xf numFmtId="0" fontId="13" fillId="0" borderId="54" xfId="0" applyFont="1" applyFill="1" applyBorder="1" applyAlignment="1">
      <alignment horizontal="center" vertical="top" wrapText="1"/>
    </xf>
    <xf numFmtId="0" fontId="13" fillId="0" borderId="32" xfId="0" applyFont="1" applyFill="1" applyBorder="1" applyAlignment="1">
      <alignment horizontal="center" vertical="top" wrapText="1"/>
    </xf>
    <xf numFmtId="0" fontId="13" fillId="0" borderId="61" xfId="0" applyFont="1" applyFill="1" applyBorder="1" applyAlignment="1">
      <alignment horizontal="center" vertical="top" wrapText="1"/>
    </xf>
    <xf numFmtId="0" fontId="13" fillId="0" borderId="33" xfId="0" applyFont="1" applyFill="1" applyBorder="1" applyAlignment="1">
      <alignment horizontal="center" vertical="top" wrapText="1"/>
    </xf>
    <xf numFmtId="0" fontId="13" fillId="0" borderId="52" xfId="0" applyFont="1" applyFill="1" applyBorder="1" applyAlignment="1">
      <alignment horizontal="center"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60" xfId="0" applyFont="1" applyBorder="1" applyAlignment="1">
      <alignment horizontal="left" vertical="top" wrapText="1"/>
    </xf>
    <xf numFmtId="0" fontId="8" fillId="0" borderId="59" xfId="0" applyFont="1" applyBorder="1" applyAlignment="1">
      <alignment horizontal="left" vertical="top" wrapText="1"/>
    </xf>
    <xf numFmtId="0" fontId="8" fillId="0" borderId="37" xfId="0" applyFont="1" applyBorder="1" applyAlignment="1">
      <alignment horizontal="left" vertical="top" wrapText="1"/>
    </xf>
    <xf numFmtId="0" fontId="13" fillId="0" borderId="27" xfId="0" applyFont="1" applyFill="1" applyBorder="1" applyAlignment="1">
      <alignment vertical="top" wrapText="1"/>
    </xf>
    <xf numFmtId="0" fontId="8" fillId="0" borderId="59" xfId="0" applyFont="1" applyBorder="1" applyAlignment="1">
      <alignment vertical="top"/>
    </xf>
    <xf numFmtId="0" fontId="8" fillId="0" borderId="37" xfId="0" applyFont="1" applyBorder="1" applyAlignment="1">
      <alignment vertical="top"/>
    </xf>
    <xf numFmtId="0" fontId="13" fillId="0" borderId="35" xfId="0" applyFont="1" applyFill="1" applyBorder="1" applyAlignment="1">
      <alignment horizontal="left" vertical="top" wrapText="1"/>
    </xf>
    <xf numFmtId="0" fontId="13" fillId="0" borderId="53" xfId="0" applyFont="1" applyFill="1" applyBorder="1" applyAlignment="1">
      <alignment horizontal="left" vertical="top" wrapText="1"/>
    </xf>
    <xf numFmtId="0" fontId="13" fillId="0" borderId="54" xfId="0" applyFont="1" applyFill="1" applyBorder="1" applyAlignment="1">
      <alignment horizontal="left" vertical="top" wrapText="1"/>
    </xf>
    <xf numFmtId="0" fontId="8" fillId="0" borderId="27" xfId="0" applyFont="1" applyBorder="1" applyAlignment="1"/>
    <xf numFmtId="0" fontId="8" fillId="0" borderId="59" xfId="0" applyFont="1" applyBorder="1" applyAlignment="1"/>
    <xf numFmtId="0" fontId="8" fillId="0" borderId="37" xfId="0" applyFont="1" applyBorder="1" applyAlignment="1"/>
    <xf numFmtId="0" fontId="13" fillId="0" borderId="15"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38" xfId="0" applyFont="1" applyFill="1" applyBorder="1" applyAlignment="1">
      <alignment horizontal="center" vertical="top" wrapText="1"/>
    </xf>
    <xf numFmtId="0" fontId="13" fillId="0" borderId="44" xfId="0" applyFont="1" applyFill="1" applyBorder="1" applyAlignment="1">
      <alignment horizontal="center" vertical="top" wrapText="1"/>
    </xf>
    <xf numFmtId="0" fontId="13" fillId="0" borderId="45" xfId="0" applyFont="1" applyFill="1" applyBorder="1" applyAlignment="1">
      <alignment horizontal="center" vertical="top" wrapText="1"/>
    </xf>
    <xf numFmtId="0" fontId="13" fillId="4" borderId="27" xfId="0" applyFont="1" applyFill="1" applyBorder="1" applyAlignment="1">
      <alignment horizontal="left" vertical="top" wrapText="1"/>
    </xf>
    <xf numFmtId="0" fontId="13" fillId="4" borderId="59" xfId="0" applyFont="1" applyFill="1" applyBorder="1" applyAlignment="1">
      <alignment horizontal="left" vertical="top" wrapText="1"/>
    </xf>
    <xf numFmtId="0" fontId="13" fillId="4" borderId="37" xfId="0" applyFont="1" applyFill="1" applyBorder="1" applyAlignment="1">
      <alignment horizontal="left" vertical="top" wrapText="1"/>
    </xf>
    <xf numFmtId="0" fontId="8" fillId="0" borderId="37" xfId="0" applyFont="1" applyBorder="1"/>
    <xf numFmtId="0" fontId="13" fillId="4" borderId="30" xfId="0" applyFont="1" applyFill="1" applyBorder="1" applyAlignment="1">
      <alignment horizontal="left" vertical="top" wrapText="1"/>
    </xf>
    <xf numFmtId="0" fontId="8" fillId="0" borderId="32" xfId="0" applyFont="1" applyBorder="1" applyAlignment="1">
      <alignment horizontal="left" vertical="top"/>
    </xf>
    <xf numFmtId="0" fontId="9" fillId="0" borderId="3" xfId="3" applyFont="1" applyBorder="1" applyAlignment="1">
      <alignment horizontal="center" vertical="center"/>
    </xf>
    <xf numFmtId="0" fontId="9" fillId="0" borderId="5" xfId="3" applyFont="1" applyBorder="1" applyAlignment="1">
      <alignment horizontal="center" vertical="center" wrapText="1"/>
    </xf>
    <xf numFmtId="0" fontId="9" fillId="0" borderId="9" xfId="0" applyFont="1" applyBorder="1" applyAlignment="1">
      <alignment horizontal="center" wrapText="1"/>
    </xf>
    <xf numFmtId="0" fontId="9" fillId="0" borderId="9" xfId="0" applyFont="1" applyBorder="1" applyAlignment="1">
      <alignment horizontal="center"/>
    </xf>
    <xf numFmtId="0" fontId="9" fillId="0" borderId="8" xfId="0" applyFont="1" applyBorder="1" applyAlignment="1">
      <alignment horizontal="center"/>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3" applyFont="1" applyBorder="1" applyAlignment="1">
      <alignment horizontal="center" vertical="center"/>
    </xf>
    <xf numFmtId="0" fontId="9" fillId="0" borderId="2" xfId="3" applyFont="1" applyBorder="1" applyAlignment="1">
      <alignment horizontal="center" vertical="center" wrapText="1"/>
    </xf>
    <xf numFmtId="0" fontId="7" fillId="0" borderId="0"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vertical="top"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8" fillId="0" borderId="9" xfId="0" applyFont="1" applyBorder="1" applyAlignment="1">
      <alignment horizontal="left" wrapText="1"/>
    </xf>
    <xf numFmtId="0" fontId="8" fillId="0" borderId="0" xfId="6" applyFont="1" applyFill="1" applyBorder="1" applyAlignment="1">
      <alignment horizontal="left" vertical="top" wrapText="1"/>
    </xf>
    <xf numFmtId="0" fontId="3" fillId="2" borderId="0" xfId="0" applyFont="1" applyFill="1" applyAlignment="1">
      <alignment horizontal="left" vertical="center" wrapText="1"/>
    </xf>
    <xf numFmtId="0" fontId="3" fillId="0" borderId="0" xfId="0" applyFont="1" applyAlignment="1">
      <alignment wrapText="1"/>
    </xf>
    <xf numFmtId="0" fontId="14" fillId="0" borderId="0" xfId="0" applyFont="1"/>
    <xf numFmtId="0" fontId="30" fillId="0" borderId="0" xfId="0" applyFont="1"/>
    <xf numFmtId="0" fontId="32" fillId="0" borderId="0" xfId="24" quotePrefix="1"/>
    <xf numFmtId="165" fontId="8" fillId="0" borderId="18" xfId="1" applyNumberFormat="1" applyFont="1" applyFill="1" applyBorder="1" applyAlignment="1">
      <alignment horizontal="left" vertical="top" wrapText="1"/>
    </xf>
    <xf numFmtId="0" fontId="3" fillId="2" borderId="0" xfId="0" applyFont="1" applyFill="1" applyAlignment="1">
      <alignment horizontal="left" vertical="center"/>
    </xf>
    <xf numFmtId="0" fontId="9" fillId="0" borderId="0" xfId="0" applyFont="1" applyFill="1" applyAlignment="1">
      <alignment horizontal="left" vertical="center"/>
    </xf>
    <xf numFmtId="0" fontId="8" fillId="0" borderId="9" xfId="0" applyFont="1" applyBorder="1" applyAlignment="1">
      <alignment horizontal="left"/>
    </xf>
    <xf numFmtId="0" fontId="8" fillId="0" borderId="0" xfId="6" applyFont="1" applyFill="1" applyBorder="1" applyAlignment="1">
      <alignment horizontal="left" vertical="top"/>
    </xf>
    <xf numFmtId="2" fontId="9" fillId="0" borderId="2" xfId="0" applyNumberFormat="1" applyFont="1" applyFill="1" applyBorder="1"/>
    <xf numFmtId="164" fontId="12" fillId="0" borderId="0" xfId="0" applyNumberFormat="1" applyFont="1" applyFill="1" applyBorder="1" applyAlignment="1"/>
    <xf numFmtId="0" fontId="29" fillId="0" borderId="0" xfId="0" applyFont="1" applyFill="1" applyBorder="1" applyAlignment="1">
      <alignment horizontal="right"/>
    </xf>
    <xf numFmtId="0" fontId="13" fillId="0" borderId="0" xfId="0" applyFont="1" applyFill="1" applyBorder="1"/>
    <xf numFmtId="0" fontId="9" fillId="0" borderId="0" xfId="25" applyFont="1" applyFill="1" applyBorder="1" applyAlignment="1">
      <alignment vertical="center"/>
    </xf>
    <xf numFmtId="0" fontId="13" fillId="2" borderId="16" xfId="25" applyFont="1" applyFill="1" applyBorder="1" applyAlignment="1">
      <alignment wrapText="1"/>
    </xf>
    <xf numFmtId="0" fontId="9" fillId="2" borderId="16" xfId="25" applyFont="1" applyFill="1" applyBorder="1" applyAlignment="1">
      <alignment vertical="center" wrapText="1"/>
    </xf>
    <xf numFmtId="0" fontId="8" fillId="0" borderId="0" xfId="25" applyFont="1" applyBorder="1"/>
    <xf numFmtId="164" fontId="7" fillId="0" borderId="0" xfId="25" applyNumberFormat="1" applyFont="1" applyFill="1" applyBorder="1" applyAlignment="1">
      <alignment wrapText="1"/>
    </xf>
    <xf numFmtId="0" fontId="9" fillId="0" borderId="17" xfId="25" applyFont="1" applyFill="1" applyBorder="1" applyAlignment="1">
      <alignment horizontal="center" wrapText="1"/>
    </xf>
    <xf numFmtId="0" fontId="13" fillId="0" borderId="21" xfId="25" applyFont="1" applyBorder="1"/>
    <xf numFmtId="0" fontId="13" fillId="0" borderId="0" xfId="25" applyFont="1" applyBorder="1"/>
    <xf numFmtId="0" fontId="9" fillId="0" borderId="15" xfId="25" applyFont="1" applyFill="1" applyBorder="1" applyAlignment="1">
      <alignment horizontal="center" wrapText="1"/>
    </xf>
    <xf numFmtId="0" fontId="7" fillId="0" borderId="0" xfId="3" applyFont="1" applyFill="1" applyBorder="1" applyAlignment="1">
      <alignment horizontal="left"/>
    </xf>
    <xf numFmtId="164" fontId="8" fillId="0" borderId="0" xfId="26" applyNumberFormat="1" applyFont="1" applyFill="1" applyBorder="1" applyAlignment="1">
      <alignment horizontal="right" wrapText="1"/>
    </xf>
    <xf numFmtId="164" fontId="8" fillId="0" borderId="0" xfId="25" applyNumberFormat="1" applyFont="1" applyBorder="1"/>
    <xf numFmtId="164" fontId="9" fillId="0" borderId="15" xfId="25" applyNumberFormat="1" applyFont="1" applyFill="1" applyBorder="1" applyAlignment="1">
      <alignment horizontal="center" wrapText="1"/>
    </xf>
    <xf numFmtId="164" fontId="7" fillId="0" borderId="0" xfId="3" applyNumberFormat="1" applyFont="1" applyFill="1" applyBorder="1" applyAlignment="1">
      <alignment horizontal="right"/>
    </xf>
    <xf numFmtId="0" fontId="7" fillId="0" borderId="0" xfId="3" applyFont="1" applyBorder="1" applyAlignment="1">
      <alignment horizontal="left"/>
    </xf>
    <xf numFmtId="0" fontId="7" fillId="0" borderId="44" xfId="3" applyFont="1" applyBorder="1" applyAlignment="1">
      <alignment horizontal="right"/>
    </xf>
    <xf numFmtId="164" fontId="8" fillId="0" borderId="44" xfId="25" applyNumberFormat="1" applyFont="1" applyBorder="1"/>
    <xf numFmtId="164" fontId="7" fillId="0" borderId="44" xfId="25" applyNumberFormat="1" applyFont="1" applyFill="1" applyBorder="1" applyAlignment="1">
      <alignment wrapText="1"/>
    </xf>
    <xf numFmtId="164" fontId="9" fillId="0" borderId="18" xfId="25" applyNumberFormat="1" applyFont="1" applyFill="1" applyBorder="1" applyAlignment="1">
      <alignment horizontal="center" wrapText="1"/>
    </xf>
    <xf numFmtId="0" fontId="13" fillId="0" borderId="0" xfId="25" applyFont="1" applyBorder="1" applyAlignment="1">
      <alignment horizontal="right"/>
    </xf>
    <xf numFmtId="0" fontId="8" fillId="0" borderId="0" xfId="25" applyFont="1" applyFill="1" applyBorder="1" applyAlignment="1">
      <alignment horizontal="left" vertical="top" wrapText="1"/>
    </xf>
    <xf numFmtId="0" fontId="8" fillId="0" borderId="0" xfId="25" applyFont="1" applyFill="1" applyBorder="1" applyAlignment="1">
      <alignment horizontal="right" vertical="top" wrapText="1"/>
    </xf>
    <xf numFmtId="0" fontId="8" fillId="0" borderId="0" xfId="25" applyFont="1" applyFill="1" applyBorder="1" applyAlignment="1">
      <alignment horizontal="left" vertical="top"/>
    </xf>
    <xf numFmtId="0" fontId="8" fillId="0" borderId="0" xfId="25" applyFont="1" applyFill="1" applyBorder="1" applyAlignment="1">
      <alignment horizontal="right" vertical="top"/>
    </xf>
    <xf numFmtId="164" fontId="7" fillId="0" borderId="0" xfId="25" applyNumberFormat="1" applyFont="1" applyFill="1" applyBorder="1"/>
    <xf numFmtId="0" fontId="8" fillId="0" borderId="0" xfId="25" applyFont="1" applyBorder="1" applyAlignment="1">
      <alignment vertical="top" wrapText="1"/>
    </xf>
    <xf numFmtId="2" fontId="8" fillId="0" borderId="0" xfId="25" applyNumberFormat="1" applyFont="1" applyBorder="1" applyAlignment="1">
      <alignment horizontal="right" wrapText="1"/>
    </xf>
    <xf numFmtId="0" fontId="8" fillId="0" borderId="44" xfId="25" applyFont="1" applyBorder="1" applyAlignment="1">
      <alignment vertical="top" wrapText="1"/>
    </xf>
    <xf numFmtId="0" fontId="8" fillId="0" borderId="44" xfId="25" applyFont="1" applyBorder="1" applyAlignment="1">
      <alignment horizontal="right" vertical="top" wrapText="1"/>
    </xf>
    <xf numFmtId="0" fontId="8" fillId="0" borderId="44" xfId="25" applyFont="1" applyBorder="1"/>
    <xf numFmtId="164" fontId="7" fillId="0" borderId="0" xfId="25" applyNumberFormat="1" applyFont="1" applyBorder="1"/>
    <xf numFmtId="164" fontId="8" fillId="0" borderId="0" xfId="25" applyNumberFormat="1" applyFont="1" applyFill="1" applyBorder="1"/>
    <xf numFmtId="0" fontId="8" fillId="0" borderId="0" xfId="25" applyFont="1" applyBorder="1" applyAlignment="1">
      <alignment horizontal="left" wrapText="1"/>
    </xf>
    <xf numFmtId="0" fontId="8" fillId="0" borderId="0" xfId="25" applyFont="1" applyBorder="1" applyAlignment="1">
      <alignment horizontal="right" wrapText="1"/>
    </xf>
    <xf numFmtId="0" fontId="8" fillId="0" borderId="0" xfId="25" applyFont="1" applyBorder="1" applyAlignment="1">
      <alignment horizontal="left"/>
    </xf>
    <xf numFmtId="0" fontId="8" fillId="0" borderId="44" xfId="25" applyFont="1" applyFill="1" applyBorder="1" applyAlignment="1">
      <alignment horizontal="left" vertical="top"/>
    </xf>
    <xf numFmtId="0" fontId="8" fillId="0" borderId="44" xfId="25" applyFont="1" applyFill="1" applyBorder="1" applyAlignment="1">
      <alignment horizontal="right" vertical="top"/>
    </xf>
    <xf numFmtId="164" fontId="7" fillId="0" borderId="18" xfId="25" applyNumberFormat="1" applyFont="1" applyFill="1" applyBorder="1" applyAlignment="1">
      <alignment horizontal="center" wrapText="1"/>
    </xf>
    <xf numFmtId="164" fontId="7" fillId="0" borderId="15" xfId="25" applyNumberFormat="1" applyFont="1" applyFill="1" applyBorder="1" applyAlignment="1">
      <alignment horizontal="center" wrapText="1"/>
    </xf>
    <xf numFmtId="0" fontId="8" fillId="0" borderId="0" xfId="25" applyFont="1" applyFill="1" applyBorder="1" applyAlignment="1">
      <alignment horizontal="right" wrapText="1"/>
    </xf>
    <xf numFmtId="164" fontId="7" fillId="0" borderId="0" xfId="3" applyNumberFormat="1" applyFont="1" applyFill="1" applyBorder="1"/>
    <xf numFmtId="0" fontId="8" fillId="0" borderId="18" xfId="25" applyFont="1" applyBorder="1"/>
    <xf numFmtId="0" fontId="18" fillId="0" borderId="0" xfId="0" applyFont="1" applyAlignment="1">
      <alignment horizontal="left" indent="2"/>
    </xf>
    <xf numFmtId="0" fontId="33" fillId="0" borderId="0" xfId="0" applyFont="1" applyAlignment="1">
      <alignment horizontal="justify"/>
    </xf>
    <xf numFmtId="0" fontId="35" fillId="0" borderId="66" xfId="0" applyFont="1" applyBorder="1" applyAlignment="1">
      <alignment horizontal="justify" vertical="top" wrapText="1"/>
    </xf>
    <xf numFmtId="0" fontId="35" fillId="0" borderId="67" xfId="0" applyFont="1" applyBorder="1" applyAlignment="1">
      <alignment horizontal="justify" vertical="top" wrapText="1"/>
    </xf>
    <xf numFmtId="0" fontId="34" fillId="0" borderId="68" xfId="0" applyFont="1" applyBorder="1" applyAlignment="1">
      <alignment horizontal="justify" vertical="top" wrapText="1"/>
    </xf>
    <xf numFmtId="0" fontId="34" fillId="0" borderId="69" xfId="0" applyFont="1" applyBorder="1" applyAlignment="1">
      <alignment vertical="top" wrapText="1"/>
    </xf>
    <xf numFmtId="0" fontId="34" fillId="0" borderId="69" xfId="0" applyFont="1" applyBorder="1" applyAlignment="1">
      <alignment horizontal="justify" vertical="top" wrapText="1"/>
    </xf>
    <xf numFmtId="15" fontId="34" fillId="0" borderId="69" xfId="0" applyNumberFormat="1" applyFont="1" applyBorder="1" applyAlignment="1">
      <alignment horizontal="justify" vertical="top" wrapText="1"/>
    </xf>
    <xf numFmtId="0" fontId="10" fillId="0" borderId="0" xfId="0" applyFont="1" applyAlignment="1">
      <alignment horizontal="justify"/>
    </xf>
    <xf numFmtId="15" fontId="34" fillId="0" borderId="69" xfId="0" applyNumberFormat="1" applyFont="1" applyBorder="1" applyAlignment="1">
      <alignment vertical="top" wrapText="1"/>
    </xf>
    <xf numFmtId="0" fontId="36" fillId="0" borderId="0" xfId="0" applyFont="1"/>
    <xf numFmtId="0" fontId="3" fillId="0" borderId="0" xfId="0" applyFont="1" applyAlignment="1">
      <alignment horizontal="left" wrapText="1"/>
    </xf>
    <xf numFmtId="0" fontId="8" fillId="0" borderId="0" xfId="25" applyFont="1" applyFill="1" applyBorder="1" applyAlignment="1">
      <alignment horizontal="center" vertical="top"/>
    </xf>
    <xf numFmtId="0" fontId="8" fillId="0" borderId="14" xfId="25" applyFont="1" applyFill="1" applyBorder="1" applyAlignment="1">
      <alignment horizontal="center" vertical="top"/>
    </xf>
    <xf numFmtId="0" fontId="9" fillId="2" borderId="0" xfId="25" applyFont="1" applyFill="1" applyBorder="1" applyAlignment="1">
      <alignment horizontal="left" vertical="center" wrapText="1"/>
    </xf>
    <xf numFmtId="0" fontId="8" fillId="2" borderId="17" xfId="25" applyFont="1" applyFill="1" applyBorder="1" applyAlignment="1">
      <alignment horizontal="center"/>
    </xf>
    <xf numFmtId="0" fontId="8" fillId="2" borderId="18" xfId="25" applyFont="1" applyFill="1" applyBorder="1" applyAlignment="1">
      <alignment horizontal="center"/>
    </xf>
    <xf numFmtId="0" fontId="9" fillId="2" borderId="64" xfId="25" applyFont="1" applyFill="1" applyBorder="1" applyAlignment="1">
      <alignment horizontal="center" vertical="center" wrapText="1"/>
    </xf>
    <xf numFmtId="0" fontId="9" fillId="2" borderId="47" xfId="25" applyFont="1" applyFill="1" applyBorder="1" applyAlignment="1">
      <alignment horizontal="center" vertical="center" wrapText="1"/>
    </xf>
    <xf numFmtId="0" fontId="9" fillId="2" borderId="65" xfId="25" applyFont="1" applyFill="1" applyBorder="1" applyAlignment="1">
      <alignment horizontal="center" vertical="center" wrapText="1"/>
    </xf>
    <xf numFmtId="0" fontId="9" fillId="2" borderId="16" xfId="25" applyFont="1" applyFill="1" applyBorder="1" applyAlignment="1">
      <alignment horizontal="center" vertical="center" wrapText="1"/>
    </xf>
    <xf numFmtId="0" fontId="8" fillId="0" borderId="0" xfId="0" applyFont="1" applyAlignment="1">
      <alignment horizontal="left" vertical="top" wrapText="1"/>
    </xf>
    <xf numFmtId="0" fontId="13" fillId="2" borderId="10"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18" xfId="0" applyFont="1" applyFill="1" applyBorder="1" applyAlignment="1">
      <alignment horizontal="left" vertical="top" wrapText="1"/>
    </xf>
    <xf numFmtId="164" fontId="8" fillId="0" borderId="0" xfId="0" applyNumberFormat="1" applyFont="1" applyFill="1" applyBorder="1" applyAlignment="1">
      <alignment horizontal="center"/>
    </xf>
    <xf numFmtId="164" fontId="8" fillId="0" borderId="14" xfId="0" applyNumberFormat="1" applyFont="1" applyFill="1" applyBorder="1" applyAlignment="1">
      <alignment horizontal="center"/>
    </xf>
    <xf numFmtId="0" fontId="9" fillId="2" borderId="0" xfId="3" applyFont="1" applyFill="1" applyAlignment="1">
      <alignment horizontal="left" vertical="center"/>
    </xf>
    <xf numFmtId="0" fontId="9" fillId="0" borderId="19" xfId="3" applyFont="1" applyBorder="1" applyAlignment="1">
      <alignment horizontal="center" vertical="center"/>
    </xf>
    <xf numFmtId="0" fontId="9" fillId="0" borderId="3" xfId="3" applyFont="1" applyBorder="1" applyAlignment="1">
      <alignment horizontal="center" vertical="center"/>
    </xf>
    <xf numFmtId="0" fontId="9" fillId="0" borderId="20" xfId="3" applyFont="1" applyBorder="1" applyAlignment="1">
      <alignment horizontal="center" vertical="center" wrapText="1"/>
    </xf>
    <xf numFmtId="0" fontId="9" fillId="0" borderId="5" xfId="3" applyFont="1" applyBorder="1" applyAlignment="1">
      <alignment horizontal="center" vertical="center" wrapText="1"/>
    </xf>
    <xf numFmtId="0" fontId="9" fillId="0" borderId="25" xfId="2" applyFont="1" applyBorder="1" applyAlignment="1">
      <alignment horizontal="left" vertical="top" wrapText="1"/>
    </xf>
    <xf numFmtId="0" fontId="9" fillId="0" borderId="16" xfId="2" applyFont="1" applyBorder="1" applyAlignment="1">
      <alignment horizontal="left" vertical="top" wrapText="1"/>
    </xf>
    <xf numFmtId="0" fontId="9" fillId="0" borderId="35" xfId="2" applyFont="1" applyBorder="1" applyAlignment="1">
      <alignment horizontal="center" wrapText="1"/>
    </xf>
    <xf numFmtId="0" fontId="9" fillId="0" borderId="53" xfId="2" applyFont="1" applyBorder="1" applyAlignment="1">
      <alignment horizontal="center" wrapText="1"/>
    </xf>
    <xf numFmtId="0" fontId="9" fillId="0" borderId="54" xfId="2" applyFont="1" applyBorder="1" applyAlignment="1">
      <alignment horizontal="center" wrapText="1"/>
    </xf>
    <xf numFmtId="0" fontId="9" fillId="0" borderId="25" xfId="2" applyFont="1" applyBorder="1" applyAlignment="1">
      <alignment horizontal="left" vertical="top"/>
    </xf>
    <xf numFmtId="0" fontId="9" fillId="0" borderId="16" xfId="2" applyFont="1" applyBorder="1" applyAlignment="1">
      <alignment horizontal="left" vertical="top"/>
    </xf>
    <xf numFmtId="0" fontId="9" fillId="0" borderId="35" xfId="2" applyFont="1" applyBorder="1" applyAlignment="1">
      <alignment horizontal="center" vertical="top" wrapText="1"/>
    </xf>
    <xf numFmtId="0" fontId="9" fillId="0" borderId="53" xfId="2" applyFont="1" applyBorder="1" applyAlignment="1">
      <alignment horizontal="center" vertical="top" wrapText="1"/>
    </xf>
    <xf numFmtId="0" fontId="9" fillId="0" borderId="54" xfId="2" applyFont="1" applyBorder="1" applyAlignment="1">
      <alignment horizontal="center" vertical="top" wrapText="1"/>
    </xf>
    <xf numFmtId="0" fontId="9" fillId="0" borderId="25" xfId="2" applyFont="1" applyBorder="1" applyAlignment="1">
      <alignment horizontal="center"/>
    </xf>
    <xf numFmtId="0" fontId="9" fillId="0" borderId="29" xfId="2" applyFont="1" applyBorder="1" applyAlignment="1">
      <alignment horizontal="center"/>
    </xf>
    <xf numFmtId="0" fontId="7" fillId="0" borderId="0" xfId="2" applyFont="1" applyAlignment="1">
      <alignment horizontal="left" vertical="top" wrapText="1"/>
    </xf>
    <xf numFmtId="0" fontId="8" fillId="0" borderId="0" xfId="3" applyFont="1" applyAlignment="1">
      <alignment horizontal="left" vertical="top" wrapText="1"/>
    </xf>
    <xf numFmtId="0" fontId="9" fillId="2" borderId="0" xfId="3" applyFont="1" applyFill="1" applyAlignment="1">
      <alignment horizontal="left" vertical="center" wrapText="1"/>
    </xf>
    <xf numFmtId="0" fontId="9" fillId="0" borderId="18" xfId="2" applyFont="1" applyBorder="1" applyAlignment="1">
      <alignment horizontal="center" wrapText="1"/>
    </xf>
    <xf numFmtId="0" fontId="9" fillId="0" borderId="16" xfId="2" applyFont="1" applyBorder="1" applyAlignment="1">
      <alignment horizontal="center" wrapText="1"/>
    </xf>
    <xf numFmtId="0" fontId="9" fillId="0" borderId="10" xfId="2" applyFont="1" applyBorder="1" applyAlignment="1">
      <alignment horizontal="center" vertical="top"/>
    </xf>
    <xf numFmtId="0" fontId="9" fillId="0" borderId="18" xfId="2" applyFont="1" applyBorder="1" applyAlignment="1">
      <alignment horizontal="center" vertical="top"/>
    </xf>
    <xf numFmtId="0" fontId="9" fillId="0" borderId="25" xfId="2" applyFont="1" applyBorder="1" applyAlignment="1">
      <alignment horizontal="center" wrapText="1"/>
    </xf>
    <xf numFmtId="0" fontId="9" fillId="0" borderId="29" xfId="2" applyFont="1" applyBorder="1" applyAlignment="1">
      <alignment horizontal="center" wrapText="1"/>
    </xf>
    <xf numFmtId="0" fontId="7" fillId="0" borderId="0" xfId="2" applyFont="1" applyBorder="1" applyAlignment="1">
      <alignment horizontal="left"/>
    </xf>
    <xf numFmtId="0" fontId="7" fillId="0" borderId="2" xfId="2" applyFont="1" applyBorder="1" applyAlignment="1">
      <alignment horizontal="left"/>
    </xf>
    <xf numFmtId="0" fontId="7" fillId="0" borderId="44" xfId="2" applyFont="1" applyBorder="1" applyAlignment="1">
      <alignment horizontal="left"/>
    </xf>
    <xf numFmtId="0" fontId="7" fillId="0" borderId="45" xfId="2" applyFont="1" applyBorder="1" applyAlignment="1">
      <alignment horizontal="left"/>
    </xf>
    <xf numFmtId="0" fontId="7" fillId="0" borderId="49" xfId="2" applyFont="1" applyBorder="1" applyAlignment="1">
      <alignment wrapText="1"/>
    </xf>
    <xf numFmtId="0" fontId="8" fillId="0" borderId="50" xfId="3" applyFont="1" applyBorder="1" applyAlignment="1">
      <alignment wrapText="1"/>
    </xf>
    <xf numFmtId="0" fontId="8" fillId="0" borderId="51" xfId="3" applyFont="1" applyBorder="1" applyAlignment="1">
      <alignment wrapText="1"/>
    </xf>
    <xf numFmtId="0" fontId="8" fillId="0" borderId="0" xfId="0" applyFont="1" applyBorder="1" applyAlignment="1">
      <alignment horizontal="left" vertical="top" wrapText="1"/>
    </xf>
  </cellXfs>
  <cellStyles count="27">
    <cellStyle name="Currency" xfId="1" builtinId="4"/>
    <cellStyle name="Currency 2" xfId="5"/>
    <cellStyle name="Currency 3" xfId="26"/>
    <cellStyle name="Hyperlink" xfId="24" builtinId="8"/>
    <cellStyle name="Normal" xfId="0" builtinId="0"/>
    <cellStyle name="Normal 2" xfId="7"/>
    <cellStyle name="Normal 2 2" xfId="8"/>
    <cellStyle name="Normal 2 2 2" xfId="9"/>
    <cellStyle name="Normal 2 2 2 2" xfId="10"/>
    <cellStyle name="Normal 2 2 2 3" xfId="11"/>
    <cellStyle name="Normal 2 2 3" xfId="2"/>
    <cellStyle name="Normal 2 2 3 2" xfId="12"/>
    <cellStyle name="Normal 2 2 3 3" xfId="13"/>
    <cellStyle name="Normal 2 2 4" xfId="14"/>
    <cellStyle name="Normal 2 2 5" xfId="15"/>
    <cellStyle name="Normal 2 3" xfId="16"/>
    <cellStyle name="Normal 2 3 2" xfId="17"/>
    <cellStyle name="Normal 2 3 3" xfId="18"/>
    <cellStyle name="Normal 2 4" xfId="19"/>
    <cellStyle name="Normal 2 4 2" xfId="20"/>
    <cellStyle name="Normal 2 4 3" xfId="21"/>
    <cellStyle name="Normal 2 5" xfId="22"/>
    <cellStyle name="Normal 2 6" xfId="23"/>
    <cellStyle name="Normal 3" xfId="6"/>
    <cellStyle name="Normal 4" xfId="3"/>
    <cellStyle name="Normal 4 2" xfId="4"/>
    <cellStyle name="Normal 5"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W26"/>
  <sheetViews>
    <sheetView tabSelected="1" workbookViewId="0">
      <selection activeCell="D25" sqref="D25"/>
    </sheetView>
  </sheetViews>
  <sheetFormatPr defaultRowHeight="14.25"/>
  <cols>
    <col min="4" max="4" width="35.125" customWidth="1"/>
  </cols>
  <sheetData>
    <row r="1" spans="1:23" s="742" customFormat="1" ht="18.75">
      <c r="A1" s="807" t="s">
        <v>761</v>
      </c>
      <c r="B1" s="807"/>
      <c r="C1" s="807"/>
      <c r="D1" s="807"/>
      <c r="E1" s="807"/>
      <c r="F1" s="807"/>
      <c r="G1" s="807"/>
      <c r="H1" s="807"/>
      <c r="I1" s="807"/>
      <c r="J1" s="807"/>
      <c r="K1" s="741"/>
      <c r="L1" s="741"/>
      <c r="M1" s="741"/>
      <c r="N1" s="741"/>
      <c r="O1" s="741"/>
      <c r="P1" s="741"/>
      <c r="Q1" s="741"/>
      <c r="R1" s="741"/>
      <c r="S1" s="741"/>
      <c r="T1" s="741"/>
      <c r="U1" s="741"/>
      <c r="V1" s="741"/>
      <c r="W1" s="741"/>
    </row>
    <row r="3" spans="1:23" ht="15">
      <c r="A3" s="743" t="s">
        <v>762</v>
      </c>
    </row>
    <row r="5" spans="1:23">
      <c r="A5" s="744" t="s">
        <v>763</v>
      </c>
    </row>
    <row r="6" spans="1:23">
      <c r="A6" s="744" t="s">
        <v>764</v>
      </c>
    </row>
    <row r="7" spans="1:23">
      <c r="A7" s="744" t="s">
        <v>765</v>
      </c>
    </row>
    <row r="8" spans="1:23">
      <c r="A8" s="744" t="s">
        <v>766</v>
      </c>
    </row>
    <row r="9" spans="1:23">
      <c r="A9" s="744" t="s">
        <v>767</v>
      </c>
    </row>
    <row r="10" spans="1:23">
      <c r="A10" s="744" t="s">
        <v>768</v>
      </c>
    </row>
    <row r="11" spans="1:23">
      <c r="A11" s="744" t="s">
        <v>769</v>
      </c>
    </row>
    <row r="12" spans="1:23">
      <c r="A12" s="744" t="s">
        <v>770</v>
      </c>
    </row>
    <row r="16" spans="1:23" ht="18">
      <c r="A16" s="796" t="s">
        <v>821</v>
      </c>
    </row>
    <row r="17" spans="1:4" ht="29.25" thickBot="1">
      <c r="A17" s="797" t="s">
        <v>822</v>
      </c>
    </row>
    <row r="18" spans="1:4" ht="15.75" thickBot="1">
      <c r="A18" s="798" t="s">
        <v>823</v>
      </c>
      <c r="B18" s="799" t="s">
        <v>824</v>
      </c>
      <c r="C18" s="799" t="s">
        <v>825</v>
      </c>
      <c r="D18" s="799" t="s">
        <v>826</v>
      </c>
    </row>
    <row r="19" spans="1:4" ht="30.75" thickBot="1">
      <c r="A19" s="800">
        <v>1.1000000000000001</v>
      </c>
      <c r="B19" s="801" t="s">
        <v>834</v>
      </c>
      <c r="C19" s="801" t="s">
        <v>835</v>
      </c>
      <c r="D19" s="802" t="s">
        <v>836</v>
      </c>
    </row>
    <row r="20" spans="1:4" ht="15.75" thickBot="1">
      <c r="A20" s="800">
        <v>1</v>
      </c>
      <c r="B20" s="803">
        <v>41108</v>
      </c>
      <c r="C20" s="801"/>
      <c r="D20" s="802" t="s">
        <v>827</v>
      </c>
    </row>
    <row r="21" spans="1:4">
      <c r="A21" s="804"/>
    </row>
    <row r="22" spans="1:4" ht="29.25" thickBot="1">
      <c r="A22" s="797" t="s">
        <v>828</v>
      </c>
    </row>
    <row r="23" spans="1:4" ht="15.75" thickBot="1">
      <c r="A23" s="798" t="s">
        <v>829</v>
      </c>
      <c r="B23" s="799" t="s">
        <v>823</v>
      </c>
      <c r="C23" s="799" t="s">
        <v>830</v>
      </c>
      <c r="D23" s="799" t="s">
        <v>831</v>
      </c>
    </row>
    <row r="24" spans="1:4" ht="15.75" thickBot="1">
      <c r="A24" s="800" t="s">
        <v>832</v>
      </c>
      <c r="B24" s="802">
        <v>1.1000000000000001</v>
      </c>
      <c r="C24" s="801"/>
      <c r="D24" s="802" t="s">
        <v>833</v>
      </c>
    </row>
    <row r="25" spans="1:4" ht="15.75" thickBot="1">
      <c r="A25" s="800" t="s">
        <v>832</v>
      </c>
      <c r="B25" s="802">
        <v>1</v>
      </c>
      <c r="C25" s="805">
        <v>41108</v>
      </c>
      <c r="D25" s="802" t="s">
        <v>833</v>
      </c>
    </row>
    <row r="26" spans="1:4">
      <c r="A26" s="806"/>
    </row>
  </sheetData>
  <sheetProtection password="8725" sheet="1" objects="1" scenarios="1"/>
  <mergeCells count="1">
    <mergeCell ref="A1:J1"/>
  </mergeCells>
  <hyperlinks>
    <hyperlink ref="A5" location="'Best estimate'!A1" display="'Best estimate'!A1"/>
    <hyperlink ref="A6" location="'Scenario 1 - Assumptions'!A1" display="'Scenario 1 - Assumptions'!A1"/>
    <hyperlink ref="A7" location="'Scenario 1 - Wind Calculations'!A1" display="'Scenario 1 - Wind Calculations'!A1"/>
    <hyperlink ref="A8" location="'Scenario 2 - Assumptions'!A1" display="'Scenario 2 - Assumptions'!A1"/>
    <hyperlink ref="A9" location="'Scenario 2 - Wind Calculations'!A1" display="'Scenario 2 - Wind Calculations'!A1"/>
    <hyperlink ref="A10" location="'Scenarios 1&amp;2 - Wave &amp; Tidal'!A1" display="'Scenarios 1&amp;2 - Wave &amp; Tidal'!A1"/>
    <hyperlink ref="A11" location="'Industry Costs - Assumptions'!A1" display="'Industry Costs - Assumptions'!A1"/>
    <hyperlink ref="A12" location="'Industry Costs - Calculations'!A1" display="'Industry Costs - Calculations'!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Y141"/>
  <sheetViews>
    <sheetView zoomScale="80" zoomScaleNormal="80" workbookViewId="0">
      <selection activeCell="G31" sqref="G31"/>
    </sheetView>
  </sheetViews>
  <sheetFormatPr defaultRowHeight="14.25"/>
  <cols>
    <col min="1" max="1" width="19.375" customWidth="1"/>
    <col min="2" max="2" width="31.25" customWidth="1"/>
  </cols>
  <sheetData>
    <row r="1" spans="1:25" s="5" customFormat="1" ht="33" customHeight="1">
      <c r="A1" s="1" t="s">
        <v>0</v>
      </c>
      <c r="B1" s="2"/>
      <c r="C1" s="3"/>
      <c r="D1" s="4"/>
    </row>
    <row r="2" spans="1:25" s="10" customFormat="1" ht="33" customHeight="1">
      <c r="A2" s="6" t="s">
        <v>1</v>
      </c>
      <c r="B2" s="7"/>
      <c r="C2" s="8"/>
      <c r="D2" s="9"/>
    </row>
    <row r="3" spans="1:25" s="15" customFormat="1" ht="12.75" customHeight="1">
      <c r="A3" s="11" t="s">
        <v>2</v>
      </c>
      <c r="B3" s="12"/>
      <c r="C3" s="12"/>
      <c r="D3" s="12"/>
      <c r="E3" s="12"/>
      <c r="F3" s="12"/>
      <c r="G3" s="12"/>
      <c r="H3" s="12"/>
      <c r="I3" s="12"/>
      <c r="J3" s="12"/>
      <c r="K3" s="12"/>
      <c r="L3" s="12"/>
      <c r="M3" s="12"/>
      <c r="N3" s="12"/>
      <c r="O3" s="12"/>
      <c r="P3" s="12"/>
      <c r="Q3" s="12"/>
      <c r="R3" s="12"/>
      <c r="S3" s="12"/>
      <c r="T3" s="12"/>
      <c r="U3" s="12"/>
      <c r="V3" s="12"/>
      <c r="W3" s="13"/>
      <c r="X3" s="14"/>
    </row>
    <row r="4" spans="1:25" s="15" customFormat="1" ht="25.5" customHeight="1">
      <c r="B4" s="16" t="s">
        <v>3</v>
      </c>
      <c r="C4" s="17">
        <v>2013</v>
      </c>
      <c r="D4" s="18">
        <v>2014</v>
      </c>
      <c r="E4" s="18">
        <v>2015</v>
      </c>
      <c r="F4" s="18">
        <v>2016</v>
      </c>
      <c r="G4" s="18">
        <v>2017</v>
      </c>
      <c r="H4" s="18">
        <v>2018</v>
      </c>
      <c r="I4" s="18">
        <v>2019</v>
      </c>
      <c r="J4" s="18">
        <v>2020</v>
      </c>
      <c r="K4" s="18">
        <v>2021</v>
      </c>
      <c r="L4" s="18">
        <v>2022</v>
      </c>
      <c r="M4" s="18">
        <v>2023</v>
      </c>
      <c r="N4" s="18">
        <v>2024</v>
      </c>
      <c r="O4" s="18">
        <v>2025</v>
      </c>
      <c r="P4" s="18">
        <v>2026</v>
      </c>
      <c r="Q4" s="18">
        <v>2027</v>
      </c>
      <c r="R4" s="18">
        <v>2028</v>
      </c>
      <c r="S4" s="18">
        <v>2029</v>
      </c>
      <c r="T4" s="18">
        <v>2030</v>
      </c>
      <c r="U4" s="18">
        <v>2031</v>
      </c>
      <c r="V4" s="18">
        <v>2032</v>
      </c>
      <c r="W4" s="659" t="s">
        <v>4</v>
      </c>
      <c r="X4" s="660" t="s">
        <v>5</v>
      </c>
    </row>
    <row r="5" spans="1:25" s="15" customFormat="1" ht="13.5" thickBot="1">
      <c r="A5" s="19" t="s">
        <v>6</v>
      </c>
      <c r="B5" s="20" t="s">
        <v>7</v>
      </c>
      <c r="C5" s="21">
        <v>1</v>
      </c>
      <c r="D5" s="21">
        <v>2</v>
      </c>
      <c r="E5" s="21">
        <v>3</v>
      </c>
      <c r="F5" s="21">
        <v>4</v>
      </c>
      <c r="G5" s="21">
        <v>5</v>
      </c>
      <c r="H5" s="21">
        <v>6</v>
      </c>
      <c r="I5" s="21">
        <v>7</v>
      </c>
      <c r="J5" s="21">
        <v>8</v>
      </c>
      <c r="K5" s="21">
        <v>9</v>
      </c>
      <c r="L5" s="21">
        <v>10</v>
      </c>
      <c r="M5" s="21">
        <v>11</v>
      </c>
      <c r="N5" s="21">
        <v>12</v>
      </c>
      <c r="O5" s="21">
        <v>13</v>
      </c>
      <c r="P5" s="21">
        <v>14</v>
      </c>
      <c r="Q5" s="21">
        <v>15</v>
      </c>
      <c r="R5" s="21">
        <v>16</v>
      </c>
      <c r="S5" s="21">
        <v>17</v>
      </c>
      <c r="T5" s="21">
        <v>18</v>
      </c>
      <c r="U5" s="21">
        <v>19</v>
      </c>
      <c r="V5" s="21">
        <v>20</v>
      </c>
      <c r="W5" s="661"/>
      <c r="X5" s="662"/>
    </row>
    <row r="6" spans="1:25" s="24" customFormat="1" ht="21" customHeight="1" thickBot="1">
      <c r="A6" s="22" t="s">
        <v>8</v>
      </c>
      <c r="B6" s="23"/>
      <c r="C6" s="23"/>
      <c r="D6" s="23"/>
      <c r="E6" s="23"/>
      <c r="F6" s="23"/>
      <c r="G6" s="23"/>
      <c r="H6" s="23"/>
      <c r="I6" s="23"/>
      <c r="J6" s="23"/>
      <c r="K6" s="23"/>
      <c r="L6" s="23"/>
      <c r="M6" s="23"/>
      <c r="N6" s="23"/>
      <c r="O6" s="23"/>
      <c r="P6" s="23"/>
      <c r="Q6" s="23"/>
      <c r="R6" s="23"/>
      <c r="S6" s="23"/>
      <c r="T6" s="23"/>
      <c r="U6" s="23"/>
      <c r="V6" s="23"/>
      <c r="W6" s="23"/>
      <c r="X6" s="23"/>
      <c r="Y6" s="13"/>
    </row>
    <row r="7" spans="1:25" s="27" customFormat="1" ht="12.75">
      <c r="A7" s="25"/>
      <c r="B7" s="26"/>
      <c r="W7" s="28"/>
      <c r="X7" s="29"/>
      <c r="Y7" s="13"/>
    </row>
    <row r="8" spans="1:25" s="27" customFormat="1" ht="12.75">
      <c r="B8" s="30" t="s">
        <v>9</v>
      </c>
      <c r="W8" s="28"/>
      <c r="X8" s="29"/>
      <c r="Y8" s="13"/>
    </row>
    <row r="9" spans="1:25" s="27" customFormat="1" ht="12.75">
      <c r="B9" s="31" t="s">
        <v>10</v>
      </c>
      <c r="C9" s="32">
        <v>7.350000000000001E-2</v>
      </c>
      <c r="D9" s="32">
        <v>2.6249999999999999E-2</v>
      </c>
      <c r="E9" s="32">
        <v>1.4999999999999999E-2</v>
      </c>
      <c r="F9" s="32">
        <v>5.0000000000000001E-3</v>
      </c>
      <c r="G9" s="32">
        <v>0</v>
      </c>
      <c r="H9" s="32">
        <v>0</v>
      </c>
      <c r="I9" s="32">
        <v>0</v>
      </c>
      <c r="J9" s="32">
        <v>0</v>
      </c>
      <c r="K9" s="32">
        <v>0</v>
      </c>
      <c r="L9" s="32">
        <v>0.06</v>
      </c>
      <c r="M9" s="32">
        <v>0</v>
      </c>
      <c r="N9" s="32">
        <v>0</v>
      </c>
      <c r="O9" s="32">
        <v>0</v>
      </c>
      <c r="P9" s="32">
        <v>0</v>
      </c>
      <c r="Q9" s="32">
        <v>0</v>
      </c>
      <c r="R9" s="32">
        <v>0</v>
      </c>
      <c r="S9" s="32">
        <v>0</v>
      </c>
      <c r="T9" s="32">
        <v>0</v>
      </c>
      <c r="U9" s="32">
        <v>0</v>
      </c>
      <c r="V9" s="32">
        <v>0</v>
      </c>
      <c r="W9" s="28">
        <v>0.17975000000000002</v>
      </c>
      <c r="X9" s="29">
        <v>8.9875000000000007E-3</v>
      </c>
      <c r="Y9" s="13"/>
    </row>
    <row r="10" spans="1:25" s="27" customFormat="1" ht="12.75">
      <c r="B10" s="31" t="s">
        <v>11</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28">
        <v>0</v>
      </c>
      <c r="X10" s="29">
        <v>0</v>
      </c>
      <c r="Y10" s="13"/>
    </row>
    <row r="11" spans="1:25" s="27" customFormat="1" ht="12.75">
      <c r="B11" s="31"/>
      <c r="C11" s="32"/>
      <c r="D11" s="32"/>
      <c r="E11" s="32"/>
      <c r="F11" s="32"/>
      <c r="G11" s="32"/>
      <c r="H11" s="32"/>
      <c r="I11" s="32"/>
      <c r="J11" s="32"/>
      <c r="K11" s="32"/>
      <c r="L11" s="32"/>
      <c r="M11" s="32"/>
      <c r="N11" s="32"/>
      <c r="O11" s="32"/>
      <c r="P11" s="32"/>
      <c r="Q11" s="32"/>
      <c r="R11" s="32"/>
      <c r="S11" s="32"/>
      <c r="T11" s="32"/>
      <c r="U11" s="32"/>
      <c r="V11" s="32"/>
      <c r="W11" s="28"/>
      <c r="X11" s="29"/>
      <c r="Y11" s="13"/>
    </row>
    <row r="12" spans="1:25" s="27" customFormat="1" ht="12.75">
      <c r="B12" s="30" t="s">
        <v>12</v>
      </c>
      <c r="W12" s="28"/>
      <c r="X12" s="29"/>
      <c r="Y12" s="13"/>
    </row>
    <row r="13" spans="1:25" s="27" customFormat="1" ht="12.75">
      <c r="B13" s="31" t="s">
        <v>10</v>
      </c>
      <c r="C13" s="32">
        <v>2.8277777777777777E-2</v>
      </c>
      <c r="D13" s="32">
        <v>0</v>
      </c>
      <c r="E13" s="32">
        <v>9.1037037037037041E-2</v>
      </c>
      <c r="F13" s="32">
        <v>0</v>
      </c>
      <c r="G13" s="32">
        <v>0</v>
      </c>
      <c r="H13" s="32">
        <v>0</v>
      </c>
      <c r="I13" s="32">
        <v>0</v>
      </c>
      <c r="J13" s="32">
        <v>4.3000000000000003E-2</v>
      </c>
      <c r="K13" s="32">
        <v>0</v>
      </c>
      <c r="L13" s="32">
        <v>0</v>
      </c>
      <c r="M13" s="32">
        <v>0</v>
      </c>
      <c r="N13" s="32">
        <v>0</v>
      </c>
      <c r="O13" s="32">
        <v>0</v>
      </c>
      <c r="P13" s="32">
        <v>0</v>
      </c>
      <c r="Q13" s="32">
        <v>0</v>
      </c>
      <c r="R13" s="32">
        <v>0</v>
      </c>
      <c r="S13" s="32">
        <v>0</v>
      </c>
      <c r="T13" s="32">
        <v>2.8000000000000004E-2</v>
      </c>
      <c r="U13" s="32">
        <v>0</v>
      </c>
      <c r="V13" s="32">
        <v>0</v>
      </c>
      <c r="W13" s="28">
        <v>0.19031481481481483</v>
      </c>
      <c r="X13" s="29">
        <v>9.5157407407407413E-3</v>
      </c>
      <c r="Y13" s="13"/>
    </row>
    <row r="14" spans="1:25" s="27" customFormat="1" ht="12.75">
      <c r="B14" s="31" t="s">
        <v>11</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28">
        <v>0</v>
      </c>
      <c r="X14" s="29">
        <v>0</v>
      </c>
      <c r="Y14" s="13"/>
    </row>
    <row r="15" spans="1:25" s="27" customFormat="1" ht="12.75">
      <c r="B15" s="31"/>
      <c r="C15" s="32"/>
      <c r="D15" s="32"/>
      <c r="E15" s="32"/>
      <c r="F15" s="32"/>
      <c r="G15" s="32"/>
      <c r="H15" s="32"/>
      <c r="I15" s="32"/>
      <c r="J15" s="32"/>
      <c r="K15" s="32"/>
      <c r="L15" s="32"/>
      <c r="M15" s="32"/>
      <c r="N15" s="32"/>
      <c r="O15" s="32"/>
      <c r="P15" s="32"/>
      <c r="Q15" s="32"/>
      <c r="R15" s="32"/>
      <c r="S15" s="32"/>
      <c r="T15" s="32"/>
      <c r="U15" s="32"/>
      <c r="V15" s="32"/>
      <c r="W15" s="28"/>
      <c r="X15" s="29"/>
      <c r="Y15" s="13"/>
    </row>
    <row r="16" spans="1:25" s="27" customFormat="1" ht="12.75">
      <c r="B16" s="26" t="s">
        <v>13</v>
      </c>
      <c r="C16" s="32"/>
      <c r="D16" s="32"/>
      <c r="E16" s="32"/>
      <c r="F16" s="32"/>
      <c r="G16" s="32"/>
      <c r="H16" s="32"/>
      <c r="I16" s="32"/>
      <c r="J16" s="32"/>
      <c r="K16" s="32"/>
      <c r="L16" s="32"/>
      <c r="M16" s="32"/>
      <c r="N16" s="32"/>
      <c r="O16" s="32"/>
      <c r="P16" s="32"/>
      <c r="Q16" s="32"/>
      <c r="R16" s="32"/>
      <c r="S16" s="32"/>
      <c r="T16" s="32"/>
      <c r="U16" s="32"/>
      <c r="V16" s="32"/>
      <c r="W16" s="28"/>
      <c r="X16" s="29"/>
      <c r="Y16" s="13"/>
    </row>
    <row r="17" spans="1:25" s="27" customFormat="1" ht="12.75">
      <c r="B17" s="31" t="s">
        <v>10</v>
      </c>
      <c r="C17" s="32">
        <v>0.10177777777777779</v>
      </c>
      <c r="D17" s="32">
        <v>2.6249999999999999E-2</v>
      </c>
      <c r="E17" s="32">
        <v>0.10603703703703704</v>
      </c>
      <c r="F17" s="32">
        <v>5.0000000000000001E-3</v>
      </c>
      <c r="G17" s="32">
        <v>0</v>
      </c>
      <c r="H17" s="32">
        <v>0</v>
      </c>
      <c r="I17" s="32">
        <v>0</v>
      </c>
      <c r="J17" s="32">
        <v>4.3000000000000003E-2</v>
      </c>
      <c r="K17" s="32">
        <v>0</v>
      </c>
      <c r="L17" s="32">
        <v>0.06</v>
      </c>
      <c r="M17" s="32">
        <v>0</v>
      </c>
      <c r="N17" s="32">
        <v>0</v>
      </c>
      <c r="O17" s="32">
        <v>0</v>
      </c>
      <c r="P17" s="32">
        <v>0</v>
      </c>
      <c r="Q17" s="32">
        <v>0</v>
      </c>
      <c r="R17" s="32">
        <v>0</v>
      </c>
      <c r="S17" s="32">
        <v>0</v>
      </c>
      <c r="T17" s="32">
        <v>2.8000000000000004E-2</v>
      </c>
      <c r="U17" s="32">
        <v>0</v>
      </c>
      <c r="V17" s="32">
        <v>0</v>
      </c>
      <c r="W17" s="28">
        <v>0.37006481481481485</v>
      </c>
      <c r="X17" s="29">
        <v>1.8503240740740744E-2</v>
      </c>
      <c r="Y17" s="13"/>
    </row>
    <row r="18" spans="1:25" s="27" customFormat="1" ht="12.75">
      <c r="B18" s="31" t="s">
        <v>11</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28">
        <v>0</v>
      </c>
      <c r="X18" s="29">
        <v>0</v>
      </c>
      <c r="Y18" s="13"/>
    </row>
    <row r="19" spans="1:25" s="25" customFormat="1" ht="12.75">
      <c r="B19" s="26" t="s">
        <v>14</v>
      </c>
      <c r="C19" s="33">
        <v>0.10177777777777779</v>
      </c>
      <c r="D19" s="33">
        <v>2.6249999999999999E-2</v>
      </c>
      <c r="E19" s="33">
        <v>0.10603703703703704</v>
      </c>
      <c r="F19" s="33">
        <v>5.0000000000000001E-3</v>
      </c>
      <c r="G19" s="33">
        <v>0</v>
      </c>
      <c r="H19" s="33">
        <v>0</v>
      </c>
      <c r="I19" s="33">
        <v>0</v>
      </c>
      <c r="J19" s="33">
        <v>4.3000000000000003E-2</v>
      </c>
      <c r="K19" s="33">
        <v>0</v>
      </c>
      <c r="L19" s="33">
        <v>0.06</v>
      </c>
      <c r="M19" s="33">
        <v>0</v>
      </c>
      <c r="N19" s="33">
        <v>0</v>
      </c>
      <c r="O19" s="33">
        <v>0</v>
      </c>
      <c r="P19" s="33">
        <v>0</v>
      </c>
      <c r="Q19" s="33">
        <v>0</v>
      </c>
      <c r="R19" s="33">
        <v>0</v>
      </c>
      <c r="S19" s="33">
        <v>0</v>
      </c>
      <c r="T19" s="33">
        <v>2.8000000000000004E-2</v>
      </c>
      <c r="U19" s="33">
        <v>0</v>
      </c>
      <c r="V19" s="33">
        <v>0</v>
      </c>
      <c r="W19" s="34">
        <v>0.37006481481481485</v>
      </c>
      <c r="X19" s="35">
        <v>1.8503240740740744E-2</v>
      </c>
      <c r="Y19" s="13"/>
    </row>
    <row r="20" spans="1:25" s="27" customFormat="1" ht="12.75">
      <c r="C20" s="32"/>
      <c r="D20" s="32"/>
      <c r="E20" s="32"/>
      <c r="F20" s="32"/>
      <c r="G20" s="32"/>
      <c r="H20" s="32"/>
      <c r="I20" s="32"/>
      <c r="J20" s="32"/>
      <c r="K20" s="32"/>
      <c r="L20" s="32"/>
      <c r="M20" s="32"/>
      <c r="N20" s="32"/>
      <c r="O20" s="32"/>
      <c r="P20" s="32"/>
      <c r="Q20" s="32"/>
      <c r="R20" s="32"/>
      <c r="S20" s="32"/>
      <c r="T20" s="32"/>
      <c r="U20" s="32"/>
      <c r="V20" s="32"/>
      <c r="W20" s="28"/>
      <c r="X20" s="29"/>
      <c r="Y20" s="13"/>
    </row>
    <row r="21" spans="1:25" s="40" customFormat="1" ht="12.75">
      <c r="A21" s="36"/>
      <c r="B21" s="37" t="s">
        <v>15</v>
      </c>
      <c r="C21" s="29">
        <v>0.96618357487922713</v>
      </c>
      <c r="D21" s="29">
        <v>0.93351070036640305</v>
      </c>
      <c r="E21" s="29">
        <v>0.90194270566802237</v>
      </c>
      <c r="F21" s="29">
        <v>0.87144222769857238</v>
      </c>
      <c r="G21" s="29">
        <v>0.84197316685852419</v>
      </c>
      <c r="H21" s="29">
        <v>0.81350064430775282</v>
      </c>
      <c r="I21" s="29">
        <v>0.78599096068381913</v>
      </c>
      <c r="J21" s="29">
        <v>0.75941155621625056</v>
      </c>
      <c r="K21" s="29">
        <v>0.73373097218961414</v>
      </c>
      <c r="L21" s="29">
        <v>0.70891881370977217</v>
      </c>
      <c r="M21" s="29">
        <v>0.68494571372924851</v>
      </c>
      <c r="N21" s="29">
        <v>0.66178329828912896</v>
      </c>
      <c r="O21" s="29">
        <v>0.63940415293635666</v>
      </c>
      <c r="P21" s="29">
        <v>0.61778179027667302</v>
      </c>
      <c r="Q21" s="29">
        <v>0.59689061862480497</v>
      </c>
      <c r="R21" s="29">
        <v>0.57670591171478747</v>
      </c>
      <c r="S21" s="29">
        <v>0.55720377943457733</v>
      </c>
      <c r="T21" s="29">
        <v>0.53836113955031628</v>
      </c>
      <c r="U21" s="29">
        <v>0.52015569038677911</v>
      </c>
      <c r="V21" s="29">
        <v>0.50256588443167061</v>
      </c>
      <c r="W21" s="38"/>
      <c r="X21" s="39"/>
      <c r="Y21" s="13"/>
    </row>
    <row r="22" spans="1:25" s="40" customFormat="1" ht="12.75">
      <c r="A22" s="36"/>
      <c r="B22" s="26" t="s">
        <v>16</v>
      </c>
      <c r="C22" s="35">
        <v>9.8336017176596902E-2</v>
      </c>
      <c r="D22" s="35">
        <v>2.450465588461808E-2</v>
      </c>
      <c r="E22" s="35">
        <v>9.5639332086205481E-2</v>
      </c>
      <c r="F22" s="35">
        <v>4.3572111384928619E-3</v>
      </c>
      <c r="G22" s="35">
        <v>0</v>
      </c>
      <c r="H22" s="35">
        <v>0</v>
      </c>
      <c r="I22" s="35">
        <v>0</v>
      </c>
      <c r="J22" s="35">
        <v>3.2654696917298776E-2</v>
      </c>
      <c r="K22" s="35">
        <v>0</v>
      </c>
      <c r="L22" s="35">
        <v>4.2535128822586331E-2</v>
      </c>
      <c r="M22" s="35">
        <v>0</v>
      </c>
      <c r="N22" s="35">
        <v>0</v>
      </c>
      <c r="O22" s="35">
        <v>0</v>
      </c>
      <c r="P22" s="35">
        <v>0</v>
      </c>
      <c r="Q22" s="35">
        <v>0</v>
      </c>
      <c r="R22" s="35">
        <v>0</v>
      </c>
      <c r="S22" s="35">
        <v>0</v>
      </c>
      <c r="T22" s="35">
        <v>1.5074111907408858E-2</v>
      </c>
      <c r="U22" s="35">
        <v>0</v>
      </c>
      <c r="V22" s="35">
        <v>0</v>
      </c>
      <c r="W22" s="41">
        <v>0.31310115393320725</v>
      </c>
      <c r="X22" s="35"/>
      <c r="Y22" s="13"/>
    </row>
    <row r="23" spans="1:25" s="40" customFormat="1" ht="13.5" thickBot="1">
      <c r="A23" s="42"/>
      <c r="B23" s="43"/>
      <c r="C23" s="43"/>
      <c r="D23" s="43"/>
      <c r="E23" s="43"/>
      <c r="F23" s="43"/>
      <c r="G23" s="43"/>
      <c r="H23" s="43"/>
      <c r="I23" s="43"/>
      <c r="J23" s="43"/>
      <c r="K23" s="43"/>
      <c r="L23" s="43"/>
      <c r="M23" s="43"/>
      <c r="N23" s="43"/>
      <c r="O23" s="43"/>
      <c r="P23" s="43"/>
      <c r="Q23" s="43"/>
      <c r="R23" s="43"/>
      <c r="S23" s="43"/>
      <c r="T23" s="43"/>
      <c r="U23" s="43"/>
      <c r="V23" s="43"/>
      <c r="W23" s="44"/>
      <c r="X23" s="43"/>
      <c r="Y23" s="13"/>
    </row>
    <row r="24" spans="1:25" s="24" customFormat="1" ht="21" customHeight="1" thickBot="1">
      <c r="A24" s="22" t="s">
        <v>17</v>
      </c>
      <c r="B24" s="23"/>
      <c r="C24" s="23"/>
      <c r="D24" s="23"/>
      <c r="E24" s="23"/>
      <c r="F24" s="23"/>
      <c r="G24" s="23"/>
      <c r="H24" s="23"/>
      <c r="I24" s="23"/>
      <c r="J24" s="23"/>
      <c r="K24" s="23"/>
      <c r="L24" s="23"/>
      <c r="M24" s="23"/>
      <c r="N24" s="23"/>
      <c r="O24" s="23"/>
      <c r="P24" s="23"/>
      <c r="Q24" s="23"/>
      <c r="R24" s="23"/>
      <c r="S24" s="23"/>
      <c r="T24" s="23"/>
      <c r="U24" s="23"/>
      <c r="V24" s="23"/>
      <c r="W24" s="23"/>
      <c r="X24" s="23"/>
      <c r="Y24" s="13"/>
    </row>
    <row r="25" spans="1:25" s="27" customFormat="1" ht="12.75">
      <c r="A25" s="25"/>
      <c r="B25" s="26"/>
      <c r="W25" s="28"/>
      <c r="X25" s="35"/>
      <c r="Y25" s="13"/>
    </row>
    <row r="26" spans="1:25" s="27" customFormat="1" ht="12.75">
      <c r="B26" s="30" t="s">
        <v>9</v>
      </c>
      <c r="W26" s="28"/>
      <c r="X26" s="45"/>
      <c r="Y26" s="15"/>
    </row>
    <row r="27" spans="1:25" s="27" customFormat="1" ht="12.75">
      <c r="B27" s="31" t="s">
        <v>18</v>
      </c>
      <c r="C27" s="32">
        <v>7.350000000000001E-2</v>
      </c>
      <c r="D27" s="32">
        <v>2.6249999999999999E-2</v>
      </c>
      <c r="E27" s="32">
        <v>1.4999999999999999E-2</v>
      </c>
      <c r="F27" s="32">
        <v>5.0000000000000001E-3</v>
      </c>
      <c r="G27" s="32">
        <v>0</v>
      </c>
      <c r="H27" s="32">
        <v>0</v>
      </c>
      <c r="I27" s="32">
        <v>0</v>
      </c>
      <c r="J27" s="32">
        <v>0</v>
      </c>
      <c r="K27" s="32">
        <v>0</v>
      </c>
      <c r="L27" s="32">
        <v>7.1999999999999995E-2</v>
      </c>
      <c r="M27" s="32">
        <v>0</v>
      </c>
      <c r="N27" s="32">
        <v>0</v>
      </c>
      <c r="O27" s="32">
        <v>0</v>
      </c>
      <c r="P27" s="32">
        <v>0</v>
      </c>
      <c r="Q27" s="32">
        <v>0</v>
      </c>
      <c r="R27" s="32">
        <v>0</v>
      </c>
      <c r="S27" s="32">
        <v>0</v>
      </c>
      <c r="T27" s="32">
        <v>0</v>
      </c>
      <c r="U27" s="32">
        <v>0</v>
      </c>
      <c r="V27" s="32">
        <v>0</v>
      </c>
      <c r="W27" s="28">
        <v>0.19175</v>
      </c>
      <c r="X27" s="45">
        <v>9.5875000000000005E-3</v>
      </c>
      <c r="Y27" s="15"/>
    </row>
    <row r="28" spans="1:25" s="27" customFormat="1" ht="12.75">
      <c r="B28" s="31" t="s">
        <v>19</v>
      </c>
      <c r="C28" s="32">
        <v>29.94</v>
      </c>
      <c r="D28" s="32">
        <v>85.8</v>
      </c>
      <c r="E28" s="32">
        <v>167</v>
      </c>
      <c r="F28" s="32">
        <v>0</v>
      </c>
      <c r="G28" s="32">
        <v>31.7</v>
      </c>
      <c r="H28" s="32">
        <v>0</v>
      </c>
      <c r="I28" s="32">
        <v>0</v>
      </c>
      <c r="J28" s="32">
        <v>0</v>
      </c>
      <c r="K28" s="32">
        <v>0</v>
      </c>
      <c r="L28" s="32">
        <v>155.0855</v>
      </c>
      <c r="M28" s="32">
        <v>0</v>
      </c>
      <c r="N28" s="32">
        <v>0</v>
      </c>
      <c r="O28" s="32">
        <v>0</v>
      </c>
      <c r="P28" s="32">
        <v>0</v>
      </c>
      <c r="Q28" s="32">
        <v>0</v>
      </c>
      <c r="R28" s="32">
        <v>0</v>
      </c>
      <c r="S28" s="32">
        <v>0</v>
      </c>
      <c r="T28" s="32">
        <v>0</v>
      </c>
      <c r="U28" s="32">
        <v>0</v>
      </c>
      <c r="V28" s="32">
        <v>0</v>
      </c>
      <c r="W28" s="28">
        <v>469.52549999999997</v>
      </c>
      <c r="X28" s="45">
        <v>23.476274999999998</v>
      </c>
      <c r="Y28" s="15"/>
    </row>
    <row r="29" spans="1:25" s="27" customFormat="1" ht="12.75">
      <c r="B29" s="31" t="s">
        <v>11</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28">
        <v>0</v>
      </c>
      <c r="X29" s="45">
        <v>0</v>
      </c>
    </row>
    <row r="30" spans="1:25" s="27" customFormat="1" ht="12.75">
      <c r="B30" s="31"/>
      <c r="C30" s="32"/>
      <c r="D30" s="32"/>
      <c r="E30" s="32"/>
      <c r="F30" s="32"/>
      <c r="G30" s="32"/>
      <c r="H30" s="32"/>
      <c r="I30" s="32"/>
      <c r="J30" s="32"/>
      <c r="K30" s="32"/>
      <c r="L30" s="32"/>
      <c r="M30" s="32"/>
      <c r="N30" s="32"/>
      <c r="O30" s="32"/>
      <c r="P30" s="32"/>
      <c r="Q30" s="32"/>
      <c r="R30" s="32"/>
      <c r="S30" s="32"/>
      <c r="T30" s="32"/>
      <c r="U30" s="32"/>
      <c r="V30" s="32"/>
      <c r="W30" s="28"/>
      <c r="X30" s="45"/>
    </row>
    <row r="31" spans="1:25" s="27" customFormat="1" ht="12.75">
      <c r="B31" s="30" t="s">
        <v>12</v>
      </c>
      <c r="W31" s="28"/>
      <c r="X31" s="45"/>
    </row>
    <row r="32" spans="1:25" s="27" customFormat="1" ht="12.75">
      <c r="B32" s="31" t="s">
        <v>10</v>
      </c>
      <c r="C32" s="32">
        <v>2.8277777777777777E-2</v>
      </c>
      <c r="D32" s="32">
        <v>0</v>
      </c>
      <c r="E32" s="32">
        <v>9.1037037037037041E-2</v>
      </c>
      <c r="F32" s="32">
        <v>0</v>
      </c>
      <c r="G32" s="32">
        <v>0</v>
      </c>
      <c r="H32" s="32">
        <v>0</v>
      </c>
      <c r="I32" s="32">
        <v>0</v>
      </c>
      <c r="J32" s="32">
        <v>4.3000000000000003E-2</v>
      </c>
      <c r="K32" s="32">
        <v>0</v>
      </c>
      <c r="L32" s="32">
        <v>0</v>
      </c>
      <c r="M32" s="32">
        <v>0</v>
      </c>
      <c r="N32" s="32">
        <v>0</v>
      </c>
      <c r="O32" s="32">
        <v>0</v>
      </c>
      <c r="P32" s="32">
        <v>0</v>
      </c>
      <c r="Q32" s="32">
        <v>0</v>
      </c>
      <c r="R32" s="32">
        <v>0</v>
      </c>
      <c r="S32" s="32">
        <v>0</v>
      </c>
      <c r="T32" s="32">
        <v>2.8000000000000004E-2</v>
      </c>
      <c r="U32" s="32">
        <v>0</v>
      </c>
      <c r="V32" s="32">
        <v>0</v>
      </c>
      <c r="W32" s="28">
        <v>0.19031481481481483</v>
      </c>
      <c r="X32" s="45">
        <v>9.5157407407407413E-3</v>
      </c>
    </row>
    <row r="33" spans="1:25" s="27" customFormat="1" ht="12.75">
      <c r="B33" s="31" t="s">
        <v>11</v>
      </c>
      <c r="C33" s="32">
        <v>0</v>
      </c>
      <c r="D33" s="32">
        <v>0</v>
      </c>
      <c r="E33" s="32">
        <v>0</v>
      </c>
      <c r="F33" s="32">
        <v>0</v>
      </c>
      <c r="G33" s="32">
        <v>0</v>
      </c>
      <c r="H33" s="32">
        <v>0</v>
      </c>
      <c r="I33" s="32">
        <v>0</v>
      </c>
      <c r="J33" s="32">
        <v>0</v>
      </c>
      <c r="K33" s="32">
        <v>0</v>
      </c>
      <c r="L33" s="32">
        <v>0</v>
      </c>
      <c r="M33" s="32">
        <v>0</v>
      </c>
      <c r="N33" s="32">
        <v>0</v>
      </c>
      <c r="O33" s="32">
        <v>0</v>
      </c>
      <c r="P33" s="32">
        <v>0</v>
      </c>
      <c r="Q33" s="32">
        <v>0</v>
      </c>
      <c r="R33" s="32">
        <v>0</v>
      </c>
      <c r="S33" s="32">
        <v>0</v>
      </c>
      <c r="T33" s="32">
        <v>0</v>
      </c>
      <c r="U33" s="32">
        <v>0</v>
      </c>
      <c r="V33" s="32">
        <v>0</v>
      </c>
      <c r="W33" s="28">
        <v>0</v>
      </c>
      <c r="X33" s="45">
        <v>0</v>
      </c>
    </row>
    <row r="34" spans="1:25" s="27" customFormat="1" ht="12.75">
      <c r="B34" s="31"/>
      <c r="C34" s="32"/>
      <c r="D34" s="32"/>
      <c r="E34" s="32"/>
      <c r="F34" s="32"/>
      <c r="G34" s="32"/>
      <c r="H34" s="32"/>
      <c r="I34" s="32"/>
      <c r="J34" s="32"/>
      <c r="K34" s="32"/>
      <c r="L34" s="32"/>
      <c r="M34" s="32"/>
      <c r="N34" s="32"/>
      <c r="O34" s="32"/>
      <c r="P34" s="32"/>
      <c r="Q34" s="32"/>
      <c r="R34" s="32"/>
      <c r="S34" s="32"/>
      <c r="T34" s="32"/>
      <c r="U34" s="32"/>
      <c r="V34" s="32"/>
      <c r="W34" s="28"/>
      <c r="X34" s="45"/>
    </row>
    <row r="35" spans="1:25" s="27" customFormat="1" ht="12.75">
      <c r="B35" s="26" t="s">
        <v>13</v>
      </c>
      <c r="C35" s="32"/>
      <c r="D35" s="32"/>
      <c r="E35" s="32"/>
      <c r="F35" s="32"/>
      <c r="G35" s="32"/>
      <c r="H35" s="32"/>
      <c r="I35" s="32"/>
      <c r="J35" s="32"/>
      <c r="K35" s="32"/>
      <c r="L35" s="32"/>
      <c r="M35" s="32"/>
      <c r="N35" s="32"/>
      <c r="O35" s="32"/>
      <c r="P35" s="32"/>
      <c r="Q35" s="32"/>
      <c r="R35" s="32"/>
      <c r="S35" s="32"/>
      <c r="T35" s="32"/>
      <c r="U35" s="32"/>
      <c r="V35" s="32"/>
      <c r="W35" s="28"/>
      <c r="X35" s="45"/>
    </row>
    <row r="36" spans="1:25" s="27" customFormat="1" ht="12.75">
      <c r="B36" s="31" t="s">
        <v>10</v>
      </c>
      <c r="C36" s="32">
        <v>30.041777777777778</v>
      </c>
      <c r="D36" s="32">
        <v>85.826250000000002</v>
      </c>
      <c r="E36" s="32">
        <v>167.10603703703703</v>
      </c>
      <c r="F36" s="32">
        <v>5.0000000000000001E-3</v>
      </c>
      <c r="G36" s="32">
        <v>31.7</v>
      </c>
      <c r="H36" s="32">
        <v>0</v>
      </c>
      <c r="I36" s="32">
        <v>0</v>
      </c>
      <c r="J36" s="32">
        <v>4.3000000000000003E-2</v>
      </c>
      <c r="K36" s="32">
        <v>0</v>
      </c>
      <c r="L36" s="32">
        <v>155.1575</v>
      </c>
      <c r="M36" s="32">
        <v>0</v>
      </c>
      <c r="N36" s="32">
        <v>0</v>
      </c>
      <c r="O36" s="32">
        <v>0</v>
      </c>
      <c r="P36" s="32">
        <v>0</v>
      </c>
      <c r="Q36" s="32">
        <v>0</v>
      </c>
      <c r="R36" s="32">
        <v>0</v>
      </c>
      <c r="S36" s="32">
        <v>0</v>
      </c>
      <c r="T36" s="32">
        <v>2.8000000000000004E-2</v>
      </c>
      <c r="U36" s="32">
        <v>0</v>
      </c>
      <c r="V36" s="32">
        <v>0</v>
      </c>
      <c r="W36" s="28">
        <v>469.9075648148148</v>
      </c>
      <c r="X36" s="45">
        <v>23.495378240740742</v>
      </c>
    </row>
    <row r="37" spans="1:25" s="27" customFormat="1" ht="12.75">
      <c r="B37" s="31" t="s">
        <v>11</v>
      </c>
      <c r="C37" s="32">
        <v>0</v>
      </c>
      <c r="D37" s="32">
        <v>0</v>
      </c>
      <c r="E37" s="32">
        <v>0</v>
      </c>
      <c r="F37" s="32">
        <v>0</v>
      </c>
      <c r="G37" s="32">
        <v>0</v>
      </c>
      <c r="H37" s="32">
        <v>0</v>
      </c>
      <c r="I37" s="32">
        <v>0</v>
      </c>
      <c r="J37" s="32">
        <v>0</v>
      </c>
      <c r="K37" s="32">
        <v>0</v>
      </c>
      <c r="L37" s="32">
        <v>0</v>
      </c>
      <c r="M37" s="32">
        <v>0</v>
      </c>
      <c r="N37" s="32">
        <v>0</v>
      </c>
      <c r="O37" s="32">
        <v>0</v>
      </c>
      <c r="P37" s="32">
        <v>0</v>
      </c>
      <c r="Q37" s="32">
        <v>0</v>
      </c>
      <c r="R37" s="32">
        <v>0</v>
      </c>
      <c r="S37" s="32">
        <v>0</v>
      </c>
      <c r="T37" s="32">
        <v>0</v>
      </c>
      <c r="U37" s="32">
        <v>0</v>
      </c>
      <c r="V37" s="32">
        <v>0</v>
      </c>
      <c r="W37" s="28">
        <v>0</v>
      </c>
      <c r="X37" s="45">
        <v>0</v>
      </c>
    </row>
    <row r="38" spans="1:25" s="25" customFormat="1" ht="12.75">
      <c r="B38" s="26" t="s">
        <v>14</v>
      </c>
      <c r="C38" s="33">
        <v>30.041777777777778</v>
      </c>
      <c r="D38" s="33">
        <v>85.826250000000002</v>
      </c>
      <c r="E38" s="33">
        <v>167.10603703703703</v>
      </c>
      <c r="F38" s="33">
        <v>5.0000000000000001E-3</v>
      </c>
      <c r="G38" s="33">
        <v>31.7</v>
      </c>
      <c r="H38" s="33">
        <v>0</v>
      </c>
      <c r="I38" s="33">
        <v>0</v>
      </c>
      <c r="J38" s="33">
        <v>4.3000000000000003E-2</v>
      </c>
      <c r="K38" s="33">
        <v>0</v>
      </c>
      <c r="L38" s="33">
        <v>155.1575</v>
      </c>
      <c r="M38" s="33">
        <v>0</v>
      </c>
      <c r="N38" s="33">
        <v>0</v>
      </c>
      <c r="O38" s="33">
        <v>0</v>
      </c>
      <c r="P38" s="33">
        <v>0</v>
      </c>
      <c r="Q38" s="33">
        <v>0</v>
      </c>
      <c r="R38" s="33">
        <v>0</v>
      </c>
      <c r="S38" s="33">
        <v>0</v>
      </c>
      <c r="T38" s="33">
        <v>2.8000000000000004E-2</v>
      </c>
      <c r="U38" s="33">
        <v>0</v>
      </c>
      <c r="V38" s="33">
        <v>0</v>
      </c>
      <c r="W38" s="34">
        <v>469.9075648148148</v>
      </c>
      <c r="X38" s="46">
        <v>23.495378240740742</v>
      </c>
    </row>
    <row r="39" spans="1:25" s="27" customFormat="1" ht="12.75">
      <c r="C39" s="32"/>
      <c r="D39" s="32"/>
      <c r="E39" s="32"/>
      <c r="F39" s="32"/>
      <c r="G39" s="32"/>
      <c r="H39" s="32"/>
      <c r="I39" s="32"/>
      <c r="J39" s="32"/>
      <c r="K39" s="32"/>
      <c r="L39" s="32"/>
      <c r="M39" s="32"/>
      <c r="N39" s="32"/>
      <c r="O39" s="32"/>
      <c r="P39" s="32"/>
      <c r="Q39" s="32"/>
      <c r="R39" s="32"/>
      <c r="S39" s="32"/>
      <c r="T39" s="32"/>
      <c r="U39" s="32"/>
      <c r="V39" s="32"/>
      <c r="W39" s="28"/>
      <c r="X39" s="45"/>
    </row>
    <row r="40" spans="1:25" s="40" customFormat="1" ht="12.75">
      <c r="A40" s="36"/>
      <c r="B40" s="37" t="s">
        <v>15</v>
      </c>
      <c r="C40" s="29">
        <v>0.96618357487922713</v>
      </c>
      <c r="D40" s="29">
        <v>0.93351070036640305</v>
      </c>
      <c r="E40" s="29">
        <v>0.90194270566802237</v>
      </c>
      <c r="F40" s="29">
        <v>0.87144222769857238</v>
      </c>
      <c r="G40" s="29">
        <v>0.84197316685852419</v>
      </c>
      <c r="H40" s="29">
        <v>0.81350064430775282</v>
      </c>
      <c r="I40" s="29">
        <v>0.78599096068381913</v>
      </c>
      <c r="J40" s="29">
        <v>0.75941155621625056</v>
      </c>
      <c r="K40" s="29">
        <v>0.73373097218961414</v>
      </c>
      <c r="L40" s="29">
        <v>0.70891881370977217</v>
      </c>
      <c r="M40" s="29">
        <v>0.68494571372924851</v>
      </c>
      <c r="N40" s="29">
        <v>0.66178329828912896</v>
      </c>
      <c r="O40" s="29">
        <v>0.63940415293635666</v>
      </c>
      <c r="P40" s="29">
        <v>0.61778179027667302</v>
      </c>
      <c r="Q40" s="29">
        <v>0.59689061862480497</v>
      </c>
      <c r="R40" s="29">
        <v>0.57670591171478747</v>
      </c>
      <c r="S40" s="29">
        <v>0.55720377943457733</v>
      </c>
      <c r="T40" s="29">
        <v>0.53836113955031628</v>
      </c>
      <c r="U40" s="29">
        <v>0.52015569038677911</v>
      </c>
      <c r="V40" s="29">
        <v>0.50256588443167061</v>
      </c>
      <c r="W40" s="38"/>
      <c r="X40" s="47"/>
    </row>
    <row r="41" spans="1:25" s="40" customFormat="1" ht="12.75">
      <c r="A41" s="36"/>
      <c r="B41" s="26" t="s">
        <v>16</v>
      </c>
      <c r="C41" s="35">
        <v>29.025872249060658</v>
      </c>
      <c r="D41" s="35">
        <v>80.119722747322001</v>
      </c>
      <c r="E41" s="35">
        <v>150.72007117864592</v>
      </c>
      <c r="F41" s="35">
        <v>4.3572111384928619E-3</v>
      </c>
      <c r="G41" s="35">
        <v>26.690549389415217</v>
      </c>
      <c r="H41" s="35">
        <v>0</v>
      </c>
      <c r="I41" s="35">
        <v>0</v>
      </c>
      <c r="J41" s="35">
        <v>3.2654696917298776E-2</v>
      </c>
      <c r="K41" s="35">
        <v>0</v>
      </c>
      <c r="L41" s="35">
        <v>109.99407083817397</v>
      </c>
      <c r="M41" s="35">
        <v>0</v>
      </c>
      <c r="N41" s="35">
        <v>0</v>
      </c>
      <c r="O41" s="35">
        <v>0</v>
      </c>
      <c r="P41" s="35">
        <v>0</v>
      </c>
      <c r="Q41" s="35">
        <v>0</v>
      </c>
      <c r="R41" s="35">
        <v>0</v>
      </c>
      <c r="S41" s="35">
        <v>0</v>
      </c>
      <c r="T41" s="35">
        <v>1.5074111907408858E-2</v>
      </c>
      <c r="U41" s="35">
        <v>0</v>
      </c>
      <c r="V41" s="35">
        <v>0</v>
      </c>
      <c r="W41" s="41">
        <v>396.60237242258091</v>
      </c>
      <c r="X41" s="46"/>
    </row>
    <row r="42" spans="1:25" s="40" customFormat="1" ht="13.5" thickBot="1">
      <c r="A42" s="48"/>
      <c r="B42" s="49"/>
      <c r="C42" s="50"/>
      <c r="D42" s="50"/>
      <c r="E42" s="50"/>
      <c r="F42" s="50"/>
      <c r="G42" s="50"/>
      <c r="H42" s="50"/>
      <c r="I42" s="50"/>
      <c r="J42" s="50"/>
      <c r="K42" s="50"/>
      <c r="L42" s="50"/>
      <c r="M42" s="50"/>
      <c r="N42" s="50"/>
      <c r="O42" s="50"/>
      <c r="P42" s="50"/>
      <c r="Q42" s="50"/>
      <c r="R42" s="50"/>
      <c r="S42" s="50"/>
      <c r="T42" s="50"/>
      <c r="U42" s="50"/>
      <c r="V42" s="50"/>
      <c r="W42" s="51"/>
      <c r="X42" s="52"/>
    </row>
    <row r="43" spans="1:25" s="24" customFormat="1" ht="21" customHeight="1" thickBot="1">
      <c r="A43" s="22" t="s">
        <v>20</v>
      </c>
      <c r="B43" s="23"/>
      <c r="C43" s="23"/>
      <c r="D43" s="23"/>
      <c r="E43" s="23"/>
      <c r="F43" s="23"/>
      <c r="G43" s="23"/>
      <c r="H43" s="23"/>
      <c r="I43" s="23"/>
      <c r="J43" s="23"/>
      <c r="K43" s="23"/>
      <c r="L43" s="23"/>
      <c r="M43" s="23"/>
      <c r="N43" s="23"/>
      <c r="O43" s="23"/>
      <c r="P43" s="23"/>
      <c r="Q43" s="23"/>
      <c r="R43" s="23"/>
      <c r="S43" s="23"/>
      <c r="T43" s="23"/>
      <c r="U43" s="23"/>
      <c r="V43" s="23"/>
      <c r="W43" s="23"/>
      <c r="X43" s="23"/>
      <c r="Y43" s="13"/>
    </row>
    <row r="44" spans="1:25" s="27" customFormat="1" ht="12.75">
      <c r="A44" s="25"/>
      <c r="B44" s="53"/>
      <c r="W44" s="54"/>
      <c r="X44" s="55"/>
    </row>
    <row r="45" spans="1:25" s="27" customFormat="1" ht="12.75">
      <c r="B45" s="30" t="s">
        <v>9</v>
      </c>
      <c r="W45" s="54"/>
      <c r="X45" s="55"/>
    </row>
    <row r="46" spans="1:25" s="27" customFormat="1" ht="12.75">
      <c r="B46" s="31" t="s">
        <v>18</v>
      </c>
      <c r="C46" s="32">
        <v>7.350000000000001E-2</v>
      </c>
      <c r="D46" s="32">
        <v>2.6249999999999999E-2</v>
      </c>
      <c r="E46" s="32">
        <v>1.4999999999999999E-2</v>
      </c>
      <c r="F46" s="32">
        <v>5.0000000000000001E-3</v>
      </c>
      <c r="G46" s="32">
        <v>0</v>
      </c>
      <c r="H46" s="32">
        <v>0</v>
      </c>
      <c r="I46" s="32">
        <v>0</v>
      </c>
      <c r="J46" s="32">
        <v>0</v>
      </c>
      <c r="K46" s="32">
        <v>0</v>
      </c>
      <c r="L46" s="32">
        <v>6.6000000000000003E-2</v>
      </c>
      <c r="M46" s="32">
        <v>0</v>
      </c>
      <c r="N46" s="32">
        <v>0</v>
      </c>
      <c r="O46" s="32">
        <v>0</v>
      </c>
      <c r="P46" s="32">
        <v>0</v>
      </c>
      <c r="Q46" s="32">
        <v>0</v>
      </c>
      <c r="R46" s="32">
        <v>0</v>
      </c>
      <c r="S46" s="32">
        <v>0</v>
      </c>
      <c r="T46" s="32">
        <v>0</v>
      </c>
      <c r="U46" s="32">
        <v>0</v>
      </c>
      <c r="V46" s="32">
        <v>0</v>
      </c>
      <c r="W46" s="54">
        <v>0.18575000000000003</v>
      </c>
      <c r="X46" s="55">
        <v>9.2875000000000006E-3</v>
      </c>
    </row>
    <row r="47" spans="1:25" s="27" customFormat="1" ht="12.75">
      <c r="B47" s="31" t="s">
        <v>19</v>
      </c>
      <c r="C47" s="32">
        <v>4.4909999999999997</v>
      </c>
      <c r="D47" s="32">
        <v>12.87</v>
      </c>
      <c r="E47" s="32">
        <v>25.05</v>
      </c>
      <c r="F47" s="32">
        <v>0</v>
      </c>
      <c r="G47" s="32">
        <v>4.7549999999999999</v>
      </c>
      <c r="H47" s="32">
        <v>0</v>
      </c>
      <c r="I47" s="32">
        <v>0</v>
      </c>
      <c r="J47" s="32">
        <v>0</v>
      </c>
      <c r="K47" s="32">
        <v>0</v>
      </c>
      <c r="L47" s="32">
        <v>23.262824999999999</v>
      </c>
      <c r="M47" s="32">
        <v>0</v>
      </c>
      <c r="N47" s="32">
        <v>0</v>
      </c>
      <c r="O47" s="32">
        <v>0</v>
      </c>
      <c r="P47" s="32">
        <v>0</v>
      </c>
      <c r="Q47" s="32">
        <v>0</v>
      </c>
      <c r="R47" s="32">
        <v>0</v>
      </c>
      <c r="S47" s="32">
        <v>0</v>
      </c>
      <c r="T47" s="32">
        <v>0</v>
      </c>
      <c r="U47" s="32">
        <v>0</v>
      </c>
      <c r="V47" s="32">
        <v>0</v>
      </c>
      <c r="W47" s="54">
        <v>70.428825000000003</v>
      </c>
      <c r="X47" s="55">
        <v>3.5214412500000001</v>
      </c>
    </row>
    <row r="48" spans="1:25" s="27" customFormat="1" ht="12.75">
      <c r="B48" s="31" t="s">
        <v>11</v>
      </c>
      <c r="C48" s="32">
        <v>0</v>
      </c>
      <c r="D48" s="32">
        <v>0</v>
      </c>
      <c r="E48" s="32">
        <v>0</v>
      </c>
      <c r="F48" s="32">
        <v>0</v>
      </c>
      <c r="G48" s="32">
        <v>0</v>
      </c>
      <c r="H48" s="32">
        <v>0</v>
      </c>
      <c r="I48" s="32">
        <v>0</v>
      </c>
      <c r="J48" s="32">
        <v>0</v>
      </c>
      <c r="K48" s="32">
        <v>0</v>
      </c>
      <c r="L48" s="32">
        <v>0</v>
      </c>
      <c r="M48" s="32">
        <v>0</v>
      </c>
      <c r="N48" s="32">
        <v>0</v>
      </c>
      <c r="O48" s="32">
        <v>0</v>
      </c>
      <c r="P48" s="32">
        <v>0</v>
      </c>
      <c r="Q48" s="32">
        <v>0</v>
      </c>
      <c r="R48" s="32">
        <v>0</v>
      </c>
      <c r="S48" s="32">
        <v>0</v>
      </c>
      <c r="T48" s="32">
        <v>0</v>
      </c>
      <c r="U48" s="32">
        <v>0</v>
      </c>
      <c r="V48" s="32">
        <v>0</v>
      </c>
      <c r="W48" s="54">
        <v>0</v>
      </c>
      <c r="X48" s="55">
        <v>0</v>
      </c>
    </row>
    <row r="49" spans="1:25" s="27" customFormat="1" ht="12.75">
      <c r="B49" s="31"/>
      <c r="C49" s="32"/>
      <c r="D49" s="32"/>
      <c r="E49" s="32"/>
      <c r="F49" s="32"/>
      <c r="G49" s="32"/>
      <c r="H49" s="32"/>
      <c r="I49" s="32"/>
      <c r="J49" s="32"/>
      <c r="K49" s="32"/>
      <c r="L49" s="32"/>
      <c r="M49" s="32"/>
      <c r="N49" s="32"/>
      <c r="O49" s="32"/>
      <c r="P49" s="32"/>
      <c r="Q49" s="32"/>
      <c r="R49" s="32"/>
      <c r="S49" s="32"/>
      <c r="T49" s="32"/>
      <c r="U49" s="32"/>
      <c r="V49" s="32"/>
      <c r="W49" s="54"/>
      <c r="X49" s="55"/>
    </row>
    <row r="50" spans="1:25" s="27" customFormat="1" ht="12.75">
      <c r="B50" s="30" t="s">
        <v>12</v>
      </c>
      <c r="W50" s="54"/>
      <c r="X50" s="55"/>
    </row>
    <row r="51" spans="1:25" s="27" customFormat="1" ht="12.75">
      <c r="B51" s="31" t="s">
        <v>10</v>
      </c>
      <c r="C51" s="32">
        <v>2.8277777777777777E-2</v>
      </c>
      <c r="D51" s="32">
        <v>0</v>
      </c>
      <c r="E51" s="32">
        <v>9.1037037037037041E-2</v>
      </c>
      <c r="F51" s="32">
        <v>0</v>
      </c>
      <c r="G51" s="32">
        <v>0</v>
      </c>
      <c r="H51" s="32">
        <v>0</v>
      </c>
      <c r="I51" s="32">
        <v>0</v>
      </c>
      <c r="J51" s="32">
        <v>4.3000000000000003E-2</v>
      </c>
      <c r="K51" s="32">
        <v>0</v>
      </c>
      <c r="L51" s="32">
        <v>0</v>
      </c>
      <c r="M51" s="32">
        <v>0</v>
      </c>
      <c r="N51" s="32">
        <v>0</v>
      </c>
      <c r="O51" s="32">
        <v>0</v>
      </c>
      <c r="P51" s="32">
        <v>0</v>
      </c>
      <c r="Q51" s="32">
        <v>0</v>
      </c>
      <c r="R51" s="32">
        <v>0</v>
      </c>
      <c r="S51" s="32">
        <v>0</v>
      </c>
      <c r="T51" s="32">
        <v>2.8000000000000004E-2</v>
      </c>
      <c r="U51" s="32">
        <v>0</v>
      </c>
      <c r="V51" s="32">
        <v>0</v>
      </c>
      <c r="W51" s="54">
        <v>0.19031481481481483</v>
      </c>
      <c r="X51" s="55">
        <v>9.5157407407407413E-3</v>
      </c>
    </row>
    <row r="52" spans="1:25" s="27" customFormat="1" ht="12.75">
      <c r="B52" s="31" t="s">
        <v>11</v>
      </c>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54">
        <v>0</v>
      </c>
      <c r="X52" s="55">
        <v>0</v>
      </c>
    </row>
    <row r="53" spans="1:25" s="27" customFormat="1" ht="12.75">
      <c r="B53" s="31"/>
      <c r="C53" s="32"/>
      <c r="D53" s="32"/>
      <c r="E53" s="32"/>
      <c r="F53" s="32"/>
      <c r="G53" s="32"/>
      <c r="H53" s="32"/>
      <c r="I53" s="32"/>
      <c r="J53" s="32"/>
      <c r="K53" s="32"/>
      <c r="L53" s="32"/>
      <c r="M53" s="32"/>
      <c r="N53" s="32"/>
      <c r="O53" s="32"/>
      <c r="P53" s="32"/>
      <c r="Q53" s="32"/>
      <c r="R53" s="32"/>
      <c r="S53" s="32"/>
      <c r="T53" s="32"/>
      <c r="U53" s="32"/>
      <c r="V53" s="32"/>
      <c r="W53" s="54"/>
      <c r="X53" s="55"/>
    </row>
    <row r="54" spans="1:25" s="27" customFormat="1" ht="12.75">
      <c r="B54" s="26" t="s">
        <v>13</v>
      </c>
      <c r="C54" s="32"/>
      <c r="D54" s="32"/>
      <c r="E54" s="32"/>
      <c r="F54" s="32"/>
      <c r="G54" s="32"/>
      <c r="H54" s="32"/>
      <c r="I54" s="32"/>
      <c r="J54" s="32"/>
      <c r="K54" s="32"/>
      <c r="L54" s="32"/>
      <c r="M54" s="32"/>
      <c r="N54" s="32"/>
      <c r="O54" s="32"/>
      <c r="P54" s="32"/>
      <c r="Q54" s="32"/>
      <c r="R54" s="32"/>
      <c r="S54" s="32"/>
      <c r="T54" s="32"/>
      <c r="U54" s="32"/>
      <c r="V54" s="32"/>
      <c r="W54" s="54"/>
      <c r="X54" s="55"/>
    </row>
    <row r="55" spans="1:25" s="27" customFormat="1" ht="12.75">
      <c r="B55" s="31" t="s">
        <v>10</v>
      </c>
      <c r="C55" s="32">
        <v>4.5927777777777772</v>
      </c>
      <c r="D55" s="32">
        <v>12.896249999999998</v>
      </c>
      <c r="E55" s="32">
        <v>25.156037037037038</v>
      </c>
      <c r="F55" s="32">
        <v>5.0000000000000001E-3</v>
      </c>
      <c r="G55" s="32">
        <v>4.7549999999999999</v>
      </c>
      <c r="H55" s="32">
        <v>0</v>
      </c>
      <c r="I55" s="32">
        <v>0</v>
      </c>
      <c r="J55" s="32">
        <v>4.3000000000000003E-2</v>
      </c>
      <c r="K55" s="32">
        <v>0</v>
      </c>
      <c r="L55" s="32">
        <v>23.328824999999998</v>
      </c>
      <c r="M55" s="32">
        <v>0</v>
      </c>
      <c r="N55" s="32">
        <v>0</v>
      </c>
      <c r="O55" s="32">
        <v>0</v>
      </c>
      <c r="P55" s="32">
        <v>0</v>
      </c>
      <c r="Q55" s="32">
        <v>0</v>
      </c>
      <c r="R55" s="32">
        <v>0</v>
      </c>
      <c r="S55" s="32">
        <v>0</v>
      </c>
      <c r="T55" s="32">
        <v>2.8000000000000004E-2</v>
      </c>
      <c r="U55" s="32">
        <v>0</v>
      </c>
      <c r="V55" s="32">
        <v>0</v>
      </c>
      <c r="W55" s="56">
        <v>70.804889814814828</v>
      </c>
      <c r="X55" s="55">
        <v>3.5402444907407413</v>
      </c>
    </row>
    <row r="56" spans="1:25" s="27" customFormat="1" ht="12.75">
      <c r="B56" s="31" t="s">
        <v>11</v>
      </c>
      <c r="C56" s="32">
        <v>0</v>
      </c>
      <c r="D56" s="32">
        <v>0</v>
      </c>
      <c r="E56" s="32">
        <v>0</v>
      </c>
      <c r="F56" s="32">
        <v>0</v>
      </c>
      <c r="G56" s="32">
        <v>0</v>
      </c>
      <c r="H56" s="32">
        <v>0</v>
      </c>
      <c r="I56" s="32">
        <v>0</v>
      </c>
      <c r="J56" s="32">
        <v>0</v>
      </c>
      <c r="K56" s="32">
        <v>0</v>
      </c>
      <c r="L56" s="32">
        <v>0</v>
      </c>
      <c r="M56" s="32">
        <v>0</v>
      </c>
      <c r="N56" s="32">
        <v>0</v>
      </c>
      <c r="O56" s="32">
        <v>0</v>
      </c>
      <c r="P56" s="32">
        <v>0</v>
      </c>
      <c r="Q56" s="32">
        <v>0</v>
      </c>
      <c r="R56" s="32">
        <v>0</v>
      </c>
      <c r="S56" s="32">
        <v>0</v>
      </c>
      <c r="T56" s="32">
        <v>0</v>
      </c>
      <c r="U56" s="32">
        <v>0</v>
      </c>
      <c r="V56" s="32">
        <v>0</v>
      </c>
      <c r="W56" s="56">
        <v>0</v>
      </c>
      <c r="X56" s="55">
        <v>0</v>
      </c>
    </row>
    <row r="57" spans="1:25" s="25" customFormat="1" ht="12.75">
      <c r="B57" s="26" t="s">
        <v>14</v>
      </c>
      <c r="C57" s="33">
        <v>4.5927777777777772</v>
      </c>
      <c r="D57" s="33">
        <v>12.896249999999998</v>
      </c>
      <c r="E57" s="33">
        <v>25.156037037037038</v>
      </c>
      <c r="F57" s="33">
        <v>5.0000000000000001E-3</v>
      </c>
      <c r="G57" s="33">
        <v>4.7549999999999999</v>
      </c>
      <c r="H57" s="33">
        <v>0</v>
      </c>
      <c r="I57" s="33">
        <v>0</v>
      </c>
      <c r="J57" s="33">
        <v>4.3000000000000003E-2</v>
      </c>
      <c r="K57" s="33">
        <v>0</v>
      </c>
      <c r="L57" s="33">
        <v>23.328824999999998</v>
      </c>
      <c r="M57" s="33">
        <v>0</v>
      </c>
      <c r="N57" s="33">
        <v>0</v>
      </c>
      <c r="O57" s="33">
        <v>0</v>
      </c>
      <c r="P57" s="33">
        <v>0</v>
      </c>
      <c r="Q57" s="33">
        <v>0</v>
      </c>
      <c r="R57" s="33">
        <v>0</v>
      </c>
      <c r="S57" s="33">
        <v>0</v>
      </c>
      <c r="T57" s="33">
        <v>2.8000000000000004E-2</v>
      </c>
      <c r="U57" s="33">
        <v>0</v>
      </c>
      <c r="V57" s="33">
        <v>0</v>
      </c>
      <c r="W57" s="57">
        <v>70.804889814814828</v>
      </c>
      <c r="X57" s="58">
        <v>3.5402444907407413</v>
      </c>
    </row>
    <row r="58" spans="1:25" s="27" customFormat="1" ht="12.75">
      <c r="C58" s="32"/>
      <c r="D58" s="32"/>
      <c r="E58" s="32"/>
      <c r="F58" s="32"/>
      <c r="G58" s="32"/>
      <c r="H58" s="32"/>
      <c r="I58" s="32"/>
      <c r="J58" s="32"/>
      <c r="K58" s="32"/>
      <c r="L58" s="32"/>
      <c r="M58" s="32"/>
      <c r="N58" s="32"/>
      <c r="O58" s="32"/>
      <c r="P58" s="32"/>
      <c r="Q58" s="32"/>
      <c r="R58" s="32"/>
      <c r="S58" s="32"/>
      <c r="T58" s="32"/>
      <c r="U58" s="32"/>
      <c r="V58" s="32"/>
      <c r="W58" s="56"/>
      <c r="X58" s="55"/>
    </row>
    <row r="59" spans="1:25" s="63" customFormat="1" ht="12.75">
      <c r="A59" s="59"/>
      <c r="B59" s="37" t="s">
        <v>15</v>
      </c>
      <c r="C59" s="60">
        <v>0.96618357487922713</v>
      </c>
      <c r="D59" s="60">
        <v>0.93351070036640305</v>
      </c>
      <c r="E59" s="60">
        <v>0.90194270566802237</v>
      </c>
      <c r="F59" s="60">
        <v>0.87144222769857238</v>
      </c>
      <c r="G59" s="60">
        <v>0.84197316685852419</v>
      </c>
      <c r="H59" s="60">
        <v>0.81350064430775282</v>
      </c>
      <c r="I59" s="60">
        <v>0.78599096068381913</v>
      </c>
      <c r="J59" s="60">
        <v>0.75941155621625056</v>
      </c>
      <c r="K59" s="60">
        <v>0.73373097218961414</v>
      </c>
      <c r="L59" s="60">
        <v>0.70891881370977217</v>
      </c>
      <c r="M59" s="60">
        <v>0.68494571372924851</v>
      </c>
      <c r="N59" s="60">
        <v>0.66178329828912896</v>
      </c>
      <c r="O59" s="60">
        <v>0.63940415293635666</v>
      </c>
      <c r="P59" s="60">
        <v>0.61778179027667302</v>
      </c>
      <c r="Q59" s="60">
        <v>0.59689061862480497</v>
      </c>
      <c r="R59" s="60">
        <v>0.57670591171478747</v>
      </c>
      <c r="S59" s="60">
        <v>0.55720377943457733</v>
      </c>
      <c r="T59" s="60">
        <v>0.53836113955031628</v>
      </c>
      <c r="U59" s="60">
        <v>0.52015569038677911</v>
      </c>
      <c r="V59" s="60">
        <v>0.50256588443167061</v>
      </c>
      <c r="W59" s="61"/>
      <c r="X59" s="62"/>
    </row>
    <row r="60" spans="1:25" s="63" customFormat="1" ht="12.75">
      <c r="A60" s="59"/>
      <c r="B60" s="26" t="s">
        <v>16</v>
      </c>
      <c r="C60" s="64">
        <v>4.4374664519592057</v>
      </c>
      <c r="D60" s="64">
        <v>12.038787369600223</v>
      </c>
      <c r="E60" s="64">
        <v>22.689304109070168</v>
      </c>
      <c r="F60" s="64">
        <v>4.3572111384928619E-3</v>
      </c>
      <c r="G60" s="64">
        <v>4.0035824084122824</v>
      </c>
      <c r="H60" s="64">
        <v>0</v>
      </c>
      <c r="I60" s="64">
        <v>0</v>
      </c>
      <c r="J60" s="64">
        <v>3.2654696917298776E-2</v>
      </c>
      <c r="K60" s="64">
        <v>0</v>
      </c>
      <c r="L60" s="64">
        <v>16.538242944242874</v>
      </c>
      <c r="M60" s="64">
        <v>0</v>
      </c>
      <c r="N60" s="64">
        <v>0</v>
      </c>
      <c r="O60" s="64">
        <v>0</v>
      </c>
      <c r="P60" s="64">
        <v>0</v>
      </c>
      <c r="Q60" s="64">
        <v>0</v>
      </c>
      <c r="R60" s="64">
        <v>0</v>
      </c>
      <c r="S60" s="64">
        <v>0</v>
      </c>
      <c r="T60" s="64">
        <v>1.5074111907408858E-2</v>
      </c>
      <c r="U60" s="64">
        <v>0</v>
      </c>
      <c r="V60" s="64">
        <v>0</v>
      </c>
      <c r="W60" s="57">
        <v>59.759469303247954</v>
      </c>
      <c r="X60" s="58"/>
    </row>
    <row r="61" spans="1:25" s="63" customFormat="1" ht="13.5" thickBot="1">
      <c r="A61" s="65"/>
      <c r="B61" s="49"/>
      <c r="C61" s="66"/>
      <c r="D61" s="66"/>
      <c r="E61" s="66"/>
      <c r="F61" s="66"/>
      <c r="G61" s="66"/>
      <c r="H61" s="66"/>
      <c r="I61" s="66"/>
      <c r="J61" s="66"/>
      <c r="K61" s="66"/>
      <c r="L61" s="66"/>
      <c r="M61" s="66"/>
      <c r="N61" s="66"/>
      <c r="O61" s="66"/>
      <c r="P61" s="66"/>
      <c r="Q61" s="66"/>
      <c r="R61" s="66"/>
      <c r="S61" s="66"/>
      <c r="T61" s="66"/>
      <c r="U61" s="66"/>
      <c r="V61" s="66"/>
      <c r="W61" s="67"/>
      <c r="X61" s="68"/>
    </row>
    <row r="62" spans="1:25" s="24" customFormat="1" ht="21" customHeight="1" thickBot="1">
      <c r="A62" s="22" t="s">
        <v>21</v>
      </c>
      <c r="B62" s="23"/>
      <c r="C62" s="23"/>
      <c r="D62" s="23"/>
      <c r="E62" s="23"/>
      <c r="F62" s="23"/>
      <c r="G62" s="23"/>
      <c r="H62" s="23"/>
      <c r="I62" s="23"/>
      <c r="J62" s="23"/>
      <c r="K62" s="23"/>
      <c r="L62" s="23"/>
      <c r="M62" s="23"/>
      <c r="N62" s="23"/>
      <c r="O62" s="23"/>
      <c r="P62" s="23"/>
      <c r="Q62" s="23"/>
      <c r="R62" s="23"/>
      <c r="S62" s="23"/>
      <c r="T62" s="23"/>
      <c r="U62" s="23"/>
      <c r="V62" s="23"/>
      <c r="W62" s="23"/>
      <c r="X62" s="23"/>
      <c r="Y62" s="13"/>
    </row>
    <row r="63" spans="1:25" s="27" customFormat="1" ht="12.75">
      <c r="A63" s="25"/>
      <c r="W63" s="69"/>
      <c r="X63" s="70"/>
    </row>
    <row r="64" spans="1:25" s="27" customFormat="1" ht="12.75">
      <c r="B64" s="53" t="s">
        <v>22</v>
      </c>
      <c r="C64" s="32"/>
      <c r="D64" s="32"/>
      <c r="E64" s="32"/>
      <c r="F64" s="32"/>
      <c r="G64" s="32"/>
      <c r="H64" s="32"/>
      <c r="I64" s="32"/>
      <c r="J64" s="32"/>
      <c r="K64" s="32"/>
      <c r="L64" s="32"/>
      <c r="M64" s="32"/>
      <c r="N64" s="32"/>
      <c r="O64" s="32"/>
      <c r="P64" s="32"/>
      <c r="Q64" s="32"/>
      <c r="R64" s="32"/>
      <c r="S64" s="32"/>
      <c r="T64" s="32"/>
      <c r="U64" s="32"/>
      <c r="V64" s="32"/>
      <c r="W64" s="56"/>
      <c r="X64" s="55"/>
    </row>
    <row r="65" spans="1:25" s="27" customFormat="1" ht="12.75">
      <c r="B65" s="71" t="s">
        <v>23</v>
      </c>
      <c r="C65" s="32">
        <v>5.5999999999999999E-3</v>
      </c>
      <c r="D65" s="32">
        <v>0</v>
      </c>
      <c r="E65" s="32">
        <v>9.1037037037037041E-2</v>
      </c>
      <c r="F65" s="32">
        <v>0</v>
      </c>
      <c r="G65" s="32">
        <v>0</v>
      </c>
      <c r="H65" s="32">
        <v>0</v>
      </c>
      <c r="I65" s="32">
        <v>0</v>
      </c>
      <c r="J65" s="32">
        <v>1.7333333333333333E-2</v>
      </c>
      <c r="K65" s="32">
        <v>0</v>
      </c>
      <c r="L65" s="32">
        <v>0</v>
      </c>
      <c r="M65" s="32">
        <v>0</v>
      </c>
      <c r="N65" s="32">
        <v>0</v>
      </c>
      <c r="O65" s="32">
        <v>0</v>
      </c>
      <c r="P65" s="32">
        <v>0</v>
      </c>
      <c r="Q65" s="32">
        <v>0</v>
      </c>
      <c r="R65" s="32">
        <v>0</v>
      </c>
      <c r="S65" s="32">
        <v>0</v>
      </c>
      <c r="T65" s="32">
        <v>2.8000000000000004E-2</v>
      </c>
      <c r="U65" s="32">
        <v>0</v>
      </c>
      <c r="V65" s="32">
        <v>0</v>
      </c>
      <c r="W65" s="56">
        <v>0.14197037037037036</v>
      </c>
      <c r="X65" s="55">
        <v>7.0985185185185179E-3</v>
      </c>
    </row>
    <row r="66" spans="1:25" s="27" customFormat="1" ht="12.75">
      <c r="B66" s="71" t="s">
        <v>24</v>
      </c>
      <c r="C66" s="32">
        <v>4.4951999999999996</v>
      </c>
      <c r="D66" s="32">
        <v>0</v>
      </c>
      <c r="E66" s="32">
        <v>0</v>
      </c>
      <c r="F66" s="32">
        <v>0</v>
      </c>
      <c r="G66" s="32">
        <v>0</v>
      </c>
      <c r="H66" s="32">
        <v>0</v>
      </c>
      <c r="I66" s="32">
        <v>0</v>
      </c>
      <c r="J66" s="32">
        <v>0</v>
      </c>
      <c r="K66" s="32">
        <v>0</v>
      </c>
      <c r="L66" s="32">
        <v>7.5869999999999989</v>
      </c>
      <c r="M66" s="32">
        <v>0</v>
      </c>
      <c r="N66" s="32">
        <v>0</v>
      </c>
      <c r="O66" s="32">
        <v>0</v>
      </c>
      <c r="P66" s="32">
        <v>0</v>
      </c>
      <c r="Q66" s="32">
        <v>0</v>
      </c>
      <c r="R66" s="32">
        <v>0</v>
      </c>
      <c r="S66" s="32">
        <v>0</v>
      </c>
      <c r="T66" s="32">
        <v>0</v>
      </c>
      <c r="U66" s="32">
        <v>0</v>
      </c>
      <c r="V66" s="32">
        <v>0</v>
      </c>
      <c r="W66" s="56">
        <v>12.082199999999998</v>
      </c>
      <c r="X66" s="55">
        <v>0.60410999999999992</v>
      </c>
    </row>
    <row r="67" spans="1:25" s="27" customFormat="1" ht="12.75">
      <c r="B67" s="71" t="s">
        <v>25</v>
      </c>
      <c r="C67" s="32">
        <v>6.3699999999999993E-2</v>
      </c>
      <c r="D67" s="32">
        <v>12.896249999999998</v>
      </c>
      <c r="E67" s="32">
        <v>25.065000000000001</v>
      </c>
      <c r="F67" s="32">
        <v>5.0000000000000001E-3</v>
      </c>
      <c r="G67" s="32">
        <v>4.7549999999999999</v>
      </c>
      <c r="H67" s="32">
        <v>0</v>
      </c>
      <c r="I67" s="32">
        <v>0</v>
      </c>
      <c r="J67" s="32">
        <v>0</v>
      </c>
      <c r="K67" s="32">
        <v>0</v>
      </c>
      <c r="L67" s="32">
        <v>5.7128250000000005</v>
      </c>
      <c r="M67" s="32">
        <v>0</v>
      </c>
      <c r="N67" s="32">
        <v>0</v>
      </c>
      <c r="O67" s="32">
        <v>0</v>
      </c>
      <c r="P67" s="32">
        <v>0</v>
      </c>
      <c r="Q67" s="32">
        <v>0</v>
      </c>
      <c r="R67" s="32">
        <v>0</v>
      </c>
      <c r="S67" s="32">
        <v>0</v>
      </c>
      <c r="T67" s="32">
        <v>0</v>
      </c>
      <c r="U67" s="32">
        <v>0</v>
      </c>
      <c r="V67" s="32">
        <v>0</v>
      </c>
      <c r="W67" s="56">
        <v>48.497775000000011</v>
      </c>
      <c r="X67" s="55">
        <v>2.4248887500000005</v>
      </c>
    </row>
    <row r="68" spans="1:25" s="27" customFormat="1" ht="12.75">
      <c r="B68" s="71" t="s">
        <v>26</v>
      </c>
      <c r="C68" s="32">
        <v>2.8277777777777777E-2</v>
      </c>
      <c r="D68" s="32">
        <v>0</v>
      </c>
      <c r="E68" s="32">
        <v>0</v>
      </c>
      <c r="F68" s="32">
        <v>0</v>
      </c>
      <c r="G68" s="32">
        <v>0</v>
      </c>
      <c r="H68" s="32">
        <v>0</v>
      </c>
      <c r="I68" s="32">
        <v>0</v>
      </c>
      <c r="J68" s="32">
        <v>2.5666666666666671E-2</v>
      </c>
      <c r="K68" s="32">
        <v>0</v>
      </c>
      <c r="L68" s="32">
        <v>10.034999999999998</v>
      </c>
      <c r="M68" s="32">
        <v>0</v>
      </c>
      <c r="N68" s="32">
        <v>0</v>
      </c>
      <c r="O68" s="32">
        <v>0</v>
      </c>
      <c r="P68" s="32">
        <v>0</v>
      </c>
      <c r="Q68" s="32">
        <v>0</v>
      </c>
      <c r="R68" s="32">
        <v>0</v>
      </c>
      <c r="S68" s="32">
        <v>0</v>
      </c>
      <c r="T68" s="32">
        <v>0</v>
      </c>
      <c r="U68" s="32">
        <v>0</v>
      </c>
      <c r="V68" s="32">
        <v>0</v>
      </c>
      <c r="W68" s="56">
        <v>10.088944444444444</v>
      </c>
      <c r="X68" s="55">
        <v>0.50444722222222216</v>
      </c>
    </row>
    <row r="69" spans="1:25" s="25" customFormat="1" ht="12.75">
      <c r="B69" s="53" t="s">
        <v>22</v>
      </c>
      <c r="C69" s="33">
        <v>4.5927777777777772</v>
      </c>
      <c r="D69" s="33">
        <v>12.896249999999998</v>
      </c>
      <c r="E69" s="33">
        <v>25.156037037037038</v>
      </c>
      <c r="F69" s="33">
        <v>5.0000000000000001E-3</v>
      </c>
      <c r="G69" s="33">
        <v>4.7549999999999999</v>
      </c>
      <c r="H69" s="33">
        <v>0</v>
      </c>
      <c r="I69" s="33">
        <v>0</v>
      </c>
      <c r="J69" s="33">
        <v>4.3000000000000003E-2</v>
      </c>
      <c r="K69" s="33">
        <v>0</v>
      </c>
      <c r="L69" s="33">
        <v>23.334824999999995</v>
      </c>
      <c r="M69" s="33">
        <v>0</v>
      </c>
      <c r="N69" s="33">
        <v>0</v>
      </c>
      <c r="O69" s="33">
        <v>0</v>
      </c>
      <c r="P69" s="33">
        <v>0</v>
      </c>
      <c r="Q69" s="33">
        <v>0</v>
      </c>
      <c r="R69" s="33">
        <v>0</v>
      </c>
      <c r="S69" s="33">
        <v>0</v>
      </c>
      <c r="T69" s="33">
        <v>2.8000000000000004E-2</v>
      </c>
      <c r="U69" s="33">
        <v>0</v>
      </c>
      <c r="V69" s="33">
        <v>0</v>
      </c>
      <c r="W69" s="57">
        <v>70.810889814814814</v>
      </c>
      <c r="X69" s="58">
        <v>3.5405444907407406</v>
      </c>
    </row>
    <row r="70" spans="1:25" s="63" customFormat="1" ht="12.75">
      <c r="A70" s="59"/>
      <c r="B70" s="72" t="s">
        <v>15</v>
      </c>
      <c r="C70" s="60">
        <v>0.96618357487922713</v>
      </c>
      <c r="D70" s="60">
        <v>0.93351070036640305</v>
      </c>
      <c r="E70" s="60">
        <v>0.90194270566802237</v>
      </c>
      <c r="F70" s="60">
        <v>0.87144222769857238</v>
      </c>
      <c r="G70" s="60">
        <v>0.84197316685852419</v>
      </c>
      <c r="H70" s="60">
        <v>0.81350064430775282</v>
      </c>
      <c r="I70" s="60">
        <v>0.78599096068381913</v>
      </c>
      <c r="J70" s="60">
        <v>0.75941155621625056</v>
      </c>
      <c r="K70" s="60">
        <v>0.73373097218961414</v>
      </c>
      <c r="L70" s="60">
        <v>0.70891881370977217</v>
      </c>
      <c r="M70" s="60">
        <v>0.68494571372924851</v>
      </c>
      <c r="N70" s="60">
        <v>0.66178329828912896</v>
      </c>
      <c r="O70" s="60">
        <v>0.63940415293635666</v>
      </c>
      <c r="P70" s="60">
        <v>0.61778179027667302</v>
      </c>
      <c r="Q70" s="60">
        <v>0.59689061862480497</v>
      </c>
      <c r="R70" s="60">
        <v>0.57670591171478747</v>
      </c>
      <c r="S70" s="60">
        <v>0.55720377943457733</v>
      </c>
      <c r="T70" s="60">
        <v>0.53836113955031628</v>
      </c>
      <c r="U70" s="60">
        <v>0.52015569038677911</v>
      </c>
      <c r="V70" s="60">
        <v>0.50256588443167061</v>
      </c>
      <c r="W70" s="61"/>
      <c r="X70" s="62"/>
    </row>
    <row r="71" spans="1:25" s="73" customFormat="1" ht="12.75">
      <c r="A71" s="59"/>
      <c r="B71" s="26" t="s">
        <v>16</v>
      </c>
      <c r="C71" s="64">
        <v>4.4374664519592057</v>
      </c>
      <c r="D71" s="64">
        <v>12.038787369600223</v>
      </c>
      <c r="E71" s="64">
        <v>22.689304109070168</v>
      </c>
      <c r="F71" s="64">
        <v>4.3572111384928619E-3</v>
      </c>
      <c r="G71" s="64">
        <v>4.0035824084122824</v>
      </c>
      <c r="H71" s="64">
        <v>0</v>
      </c>
      <c r="I71" s="64">
        <v>0</v>
      </c>
      <c r="J71" s="64">
        <v>3.2654696917298776E-2</v>
      </c>
      <c r="K71" s="64">
        <v>0</v>
      </c>
      <c r="L71" s="64">
        <v>16.542496457125132</v>
      </c>
      <c r="M71" s="64">
        <v>0</v>
      </c>
      <c r="N71" s="64">
        <v>0</v>
      </c>
      <c r="O71" s="64">
        <v>0</v>
      </c>
      <c r="P71" s="64">
        <v>0</v>
      </c>
      <c r="Q71" s="64">
        <v>0</v>
      </c>
      <c r="R71" s="64">
        <v>0</v>
      </c>
      <c r="S71" s="64">
        <v>0</v>
      </c>
      <c r="T71" s="64">
        <v>1.5074111907408858E-2</v>
      </c>
      <c r="U71" s="64">
        <v>0</v>
      </c>
      <c r="V71" s="64">
        <v>0</v>
      </c>
      <c r="W71" s="57">
        <v>59.763722816130212</v>
      </c>
      <c r="X71" s="58"/>
    </row>
    <row r="72" spans="1:25" s="27" customFormat="1" ht="13.5" thickBot="1">
      <c r="A72" s="74"/>
      <c r="B72" s="74"/>
      <c r="C72" s="74"/>
      <c r="D72" s="74"/>
      <c r="E72" s="74"/>
      <c r="F72" s="74"/>
      <c r="G72" s="74"/>
      <c r="H72" s="74"/>
      <c r="I72" s="74"/>
      <c r="J72" s="74"/>
      <c r="K72" s="74"/>
      <c r="L72" s="74"/>
      <c r="M72" s="74"/>
      <c r="N72" s="74"/>
      <c r="O72" s="74"/>
      <c r="P72" s="74"/>
      <c r="Q72" s="74"/>
      <c r="R72" s="74"/>
      <c r="S72" s="74"/>
      <c r="T72" s="74"/>
      <c r="U72" s="74"/>
      <c r="V72" s="74"/>
      <c r="W72" s="75"/>
      <c r="X72" s="74"/>
      <c r="Y72" s="76"/>
    </row>
    <row r="73" spans="1:25" s="27" customFormat="1" ht="12.75">
      <c r="A73" s="25" t="s">
        <v>27</v>
      </c>
      <c r="W73" s="77"/>
    </row>
    <row r="74" spans="1:25" s="27" customFormat="1" ht="12.75">
      <c r="A74" s="78" t="s">
        <v>28</v>
      </c>
      <c r="W74" s="77"/>
    </row>
    <row r="75" spans="1:25" s="27" customFormat="1" ht="12.75">
      <c r="A75" s="78" t="s">
        <v>29</v>
      </c>
    </row>
    <row r="76" spans="1:25" s="27" customFormat="1" ht="12.75">
      <c r="A76" s="78" t="s">
        <v>30</v>
      </c>
    </row>
    <row r="78" spans="1:25">
      <c r="A78" s="79"/>
    </row>
    <row r="79" spans="1:25">
      <c r="A79" s="810" t="s">
        <v>781</v>
      </c>
      <c r="B79" s="810"/>
      <c r="C79" s="810"/>
      <c r="D79" s="810"/>
      <c r="E79" s="810"/>
    </row>
    <row r="80" spans="1:25">
      <c r="A80" s="754"/>
      <c r="B80" s="754"/>
      <c r="C80" s="754"/>
      <c r="D80" s="754"/>
      <c r="E80" s="754"/>
    </row>
    <row r="81" spans="1:5">
      <c r="A81" s="754"/>
      <c r="B81" s="754"/>
      <c r="C81" s="754"/>
      <c r="D81" s="754"/>
      <c r="E81" s="754"/>
    </row>
    <row r="82" spans="1:5">
      <c r="A82" s="811"/>
      <c r="B82" s="813" t="s">
        <v>782</v>
      </c>
      <c r="C82" s="814"/>
      <c r="D82" s="815"/>
      <c r="E82" s="816" t="s">
        <v>783</v>
      </c>
    </row>
    <row r="83" spans="1:5" ht="51">
      <c r="A83" s="812"/>
      <c r="B83" s="755" t="s">
        <v>784</v>
      </c>
      <c r="C83" s="756" t="s">
        <v>785</v>
      </c>
      <c r="D83" s="756" t="s">
        <v>786</v>
      </c>
      <c r="E83" s="816"/>
    </row>
    <row r="84" spans="1:5">
      <c r="A84" s="757"/>
      <c r="B84" s="757"/>
      <c r="C84" s="758"/>
      <c r="D84" s="758"/>
      <c r="E84" s="759"/>
    </row>
    <row r="85" spans="1:5">
      <c r="A85" s="760" t="s">
        <v>23</v>
      </c>
      <c r="B85" s="761"/>
      <c r="C85" s="758"/>
      <c r="D85" s="758"/>
      <c r="E85" s="762"/>
    </row>
    <row r="86" spans="1:5">
      <c r="A86" s="763" t="s">
        <v>787</v>
      </c>
      <c r="B86" s="463">
        <v>6.0000000000000001E-3</v>
      </c>
      <c r="C86" s="764">
        <v>0</v>
      </c>
      <c r="D86" s="765">
        <v>0</v>
      </c>
      <c r="E86" s="766">
        <f>SUM(C86/100*15)+D86+B86</f>
        <v>6.0000000000000001E-3</v>
      </c>
    </row>
    <row r="87" spans="1:5">
      <c r="A87" s="763" t="s">
        <v>788</v>
      </c>
      <c r="B87" s="463">
        <v>3.0000000000000001E-3</v>
      </c>
      <c r="C87" s="765">
        <v>0</v>
      </c>
      <c r="D87" s="765">
        <v>0</v>
      </c>
      <c r="E87" s="766">
        <f t="shared" ref="E87:E101" si="0">SUM(C87/100*15)+D87+B87</f>
        <v>3.0000000000000001E-3</v>
      </c>
    </row>
    <row r="88" spans="1:5">
      <c r="A88" s="763" t="s">
        <v>789</v>
      </c>
      <c r="B88" s="767">
        <v>0</v>
      </c>
      <c r="C88" s="765">
        <v>0</v>
      </c>
      <c r="D88" s="758">
        <v>2.8796807205994063E-2</v>
      </c>
      <c r="E88" s="766">
        <f t="shared" si="0"/>
        <v>2.8796807205994063E-2</v>
      </c>
    </row>
    <row r="89" spans="1:5">
      <c r="A89" s="763" t="s">
        <v>790</v>
      </c>
      <c r="B89" s="767">
        <v>0</v>
      </c>
      <c r="C89" s="765">
        <v>0</v>
      </c>
      <c r="D89" s="758">
        <v>1.4631515003059032E-2</v>
      </c>
      <c r="E89" s="766">
        <f t="shared" si="0"/>
        <v>1.4631515003059032E-2</v>
      </c>
    </row>
    <row r="90" spans="1:5">
      <c r="A90" s="763" t="s">
        <v>791</v>
      </c>
      <c r="B90" s="767">
        <v>0</v>
      </c>
      <c r="C90" s="765">
        <v>0</v>
      </c>
      <c r="D90" s="758">
        <v>1.1625039317498954E-2</v>
      </c>
      <c r="E90" s="766">
        <f t="shared" si="0"/>
        <v>1.1625039317498954E-2</v>
      </c>
    </row>
    <row r="91" spans="1:5">
      <c r="A91" s="763" t="s">
        <v>792</v>
      </c>
      <c r="B91" s="767">
        <v>0</v>
      </c>
      <c r="C91" s="765">
        <v>0</v>
      </c>
      <c r="D91" s="758">
        <v>6.3406978658148358E-3</v>
      </c>
      <c r="E91" s="766">
        <f t="shared" si="0"/>
        <v>6.3406978658148358E-3</v>
      </c>
    </row>
    <row r="92" spans="1:5">
      <c r="A92" s="763" t="s">
        <v>793</v>
      </c>
      <c r="B92" s="767">
        <v>0</v>
      </c>
      <c r="C92" s="765">
        <v>0</v>
      </c>
      <c r="D92" s="758">
        <v>1.1625039317498954E-2</v>
      </c>
      <c r="E92" s="766">
        <f t="shared" si="0"/>
        <v>1.1625039317498954E-2</v>
      </c>
    </row>
    <row r="93" spans="1:5">
      <c r="A93" s="763" t="s">
        <v>794</v>
      </c>
      <c r="B93" s="767">
        <v>0</v>
      </c>
      <c r="C93" s="765">
        <v>0</v>
      </c>
      <c r="D93" s="758">
        <v>1.1123960036572275E-2</v>
      </c>
      <c r="E93" s="766">
        <f t="shared" si="0"/>
        <v>1.1123960036572275E-2</v>
      </c>
    </row>
    <row r="94" spans="1:5">
      <c r="A94" s="763" t="s">
        <v>795</v>
      </c>
      <c r="B94" s="767">
        <v>0</v>
      </c>
      <c r="C94" s="765">
        <v>0</v>
      </c>
      <c r="D94" s="758">
        <v>1.0121801474718918E-2</v>
      </c>
      <c r="E94" s="766">
        <f t="shared" si="0"/>
        <v>1.0121801474718918E-2</v>
      </c>
    </row>
    <row r="95" spans="1:5">
      <c r="A95" s="768" t="s">
        <v>790</v>
      </c>
      <c r="B95" s="767">
        <v>0</v>
      </c>
      <c r="C95" s="765">
        <v>0</v>
      </c>
      <c r="D95" s="758">
        <v>8.7334140415940217E-3</v>
      </c>
      <c r="E95" s="766">
        <f t="shared" si="0"/>
        <v>8.7334140415940217E-3</v>
      </c>
    </row>
    <row r="96" spans="1:5">
      <c r="A96" s="768" t="s">
        <v>796</v>
      </c>
      <c r="B96" s="767">
        <v>0</v>
      </c>
      <c r="C96" s="765">
        <v>0</v>
      </c>
      <c r="D96" s="758">
        <v>1.4631515003059032E-2</v>
      </c>
      <c r="E96" s="766">
        <f t="shared" si="0"/>
        <v>1.4631515003059032E-2</v>
      </c>
    </row>
    <row r="97" spans="1:5">
      <c r="A97" s="768" t="s">
        <v>797</v>
      </c>
      <c r="B97" s="767">
        <v>0</v>
      </c>
      <c r="C97" s="765">
        <v>0</v>
      </c>
      <c r="D97" s="758">
        <v>1.4631515003059032E-2</v>
      </c>
      <c r="E97" s="766">
        <f t="shared" si="0"/>
        <v>1.4631515003059032E-2</v>
      </c>
    </row>
    <row r="98" spans="1:5">
      <c r="A98" s="768" t="s">
        <v>798</v>
      </c>
      <c r="B98" s="767">
        <v>0</v>
      </c>
      <c r="C98" s="765">
        <v>0</v>
      </c>
      <c r="D98" s="758">
        <v>1.2126118598425634E-2</v>
      </c>
      <c r="E98" s="766">
        <f t="shared" si="0"/>
        <v>1.2126118598425634E-2</v>
      </c>
    </row>
    <row r="99" spans="1:5">
      <c r="A99" s="768" t="s">
        <v>799</v>
      </c>
      <c r="B99" s="767">
        <v>0</v>
      </c>
      <c r="C99" s="765">
        <v>0</v>
      </c>
      <c r="D99" s="758">
        <v>1.6635832126765747E-2</v>
      </c>
      <c r="E99" s="766">
        <f t="shared" si="0"/>
        <v>1.6635832126765747E-2</v>
      </c>
    </row>
    <row r="100" spans="1:5">
      <c r="A100" s="768" t="s">
        <v>800</v>
      </c>
      <c r="B100" s="767">
        <v>0</v>
      </c>
      <c r="C100" s="765">
        <v>0</v>
      </c>
      <c r="D100" s="758">
        <v>1.0622880755645596E-2</v>
      </c>
      <c r="E100" s="766">
        <f t="shared" si="0"/>
        <v>1.0622880755645596E-2</v>
      </c>
    </row>
    <row r="101" spans="1:5">
      <c r="A101" s="768" t="s">
        <v>801</v>
      </c>
      <c r="B101" s="767">
        <v>0</v>
      </c>
      <c r="C101" s="765">
        <v>0</v>
      </c>
      <c r="D101" s="758">
        <v>1.4631515003059032E-2</v>
      </c>
      <c r="E101" s="766">
        <f t="shared" si="0"/>
        <v>1.4631515003059032E-2</v>
      </c>
    </row>
    <row r="102" spans="1:5">
      <c r="A102" s="769"/>
      <c r="B102" s="769"/>
      <c r="C102" s="770"/>
      <c r="D102" s="771"/>
      <c r="E102" s="772"/>
    </row>
    <row r="103" spans="1:5">
      <c r="A103" s="760" t="s">
        <v>24</v>
      </c>
      <c r="B103" s="773"/>
      <c r="C103" s="765"/>
      <c r="D103" s="758"/>
      <c r="E103" s="766"/>
    </row>
    <row r="104" spans="1:5">
      <c r="A104" s="774" t="s">
        <v>178</v>
      </c>
      <c r="B104" s="775">
        <v>4.0000000000000001E-3</v>
      </c>
      <c r="C104" s="765">
        <v>10.589</v>
      </c>
      <c r="D104" s="765">
        <v>0</v>
      </c>
      <c r="E104" s="766">
        <f>SUM(C104/100*15)+D104+B104</f>
        <v>1.5923499999999999</v>
      </c>
    </row>
    <row r="105" spans="1:5">
      <c r="A105" s="776" t="s">
        <v>802</v>
      </c>
      <c r="B105" s="777">
        <v>8.9999999999999993E-3</v>
      </c>
      <c r="C105" s="765">
        <v>28.64</v>
      </c>
      <c r="D105" s="765">
        <v>0</v>
      </c>
      <c r="E105" s="766">
        <f t="shared" ref="E105:E108" si="1">SUM(C105/100*15)+D105+B105</f>
        <v>4.3049999999999997</v>
      </c>
    </row>
    <row r="106" spans="1:5">
      <c r="A106" s="776" t="s">
        <v>803</v>
      </c>
      <c r="B106" s="777">
        <v>4.0000000000000001E-3</v>
      </c>
      <c r="C106" s="765">
        <v>12.058</v>
      </c>
      <c r="D106" s="765">
        <v>0</v>
      </c>
      <c r="E106" s="766">
        <f t="shared" si="1"/>
        <v>1.8127</v>
      </c>
    </row>
    <row r="107" spans="1:5">
      <c r="A107" s="776" t="s">
        <v>184</v>
      </c>
      <c r="B107" s="777">
        <v>4.0000000000000001E-3</v>
      </c>
      <c r="C107" s="778">
        <v>6.28</v>
      </c>
      <c r="D107" s="765">
        <v>0</v>
      </c>
      <c r="E107" s="766">
        <f t="shared" si="1"/>
        <v>0.94600000000000017</v>
      </c>
    </row>
    <row r="108" spans="1:5" ht="38.25">
      <c r="A108" s="779" t="s">
        <v>804</v>
      </c>
      <c r="B108" s="780">
        <v>8.9999999999999993E-3</v>
      </c>
      <c r="C108" s="765">
        <v>7.16</v>
      </c>
      <c r="D108" s="765">
        <v>0</v>
      </c>
      <c r="E108" s="766">
        <f t="shared" si="1"/>
        <v>1.0829999999999997</v>
      </c>
    </row>
    <row r="109" spans="1:5">
      <c r="A109" s="781"/>
      <c r="B109" s="782"/>
      <c r="C109" s="770"/>
      <c r="D109" s="783"/>
      <c r="E109" s="772"/>
    </row>
    <row r="110" spans="1:5">
      <c r="A110" s="760" t="s">
        <v>805</v>
      </c>
      <c r="B110" s="773"/>
      <c r="C110" s="765"/>
      <c r="D110" s="757"/>
      <c r="E110" s="766"/>
    </row>
    <row r="111" spans="1:5">
      <c r="A111" s="776" t="s">
        <v>806</v>
      </c>
      <c r="B111" s="777">
        <v>3.2000000000000001E-2</v>
      </c>
      <c r="C111" s="765">
        <v>11.535</v>
      </c>
      <c r="D111" s="765">
        <v>0</v>
      </c>
      <c r="E111" s="766">
        <f t="shared" ref="E111:E127" si="2">SUM(C111/100*15)+D111+B111</f>
        <v>1.7622500000000001</v>
      </c>
    </row>
    <row r="112" spans="1:5" ht="25.5">
      <c r="A112" s="774" t="s">
        <v>190</v>
      </c>
      <c r="B112" s="775">
        <v>8.9999999999999993E-3</v>
      </c>
      <c r="C112" s="765">
        <v>15.156000000000001</v>
      </c>
      <c r="D112" s="765">
        <v>0</v>
      </c>
      <c r="E112" s="766">
        <f t="shared" si="2"/>
        <v>2.2824</v>
      </c>
    </row>
    <row r="113" spans="1:5">
      <c r="A113" s="776" t="s">
        <v>191</v>
      </c>
      <c r="B113" s="777">
        <v>1.2E-2</v>
      </c>
      <c r="C113" s="765">
        <v>23.628</v>
      </c>
      <c r="D113" s="765">
        <v>0</v>
      </c>
      <c r="E113" s="766">
        <f t="shared" si="2"/>
        <v>3.5562</v>
      </c>
    </row>
    <row r="114" spans="1:5">
      <c r="A114" s="776" t="s">
        <v>193</v>
      </c>
      <c r="B114" s="808" t="s">
        <v>32</v>
      </c>
      <c r="C114" s="808"/>
      <c r="D114" s="808"/>
      <c r="E114" s="809"/>
    </row>
    <row r="115" spans="1:5">
      <c r="A115" s="774" t="s">
        <v>196</v>
      </c>
      <c r="B115" s="775">
        <v>5.8000000000000003E-2</v>
      </c>
      <c r="C115" s="784">
        <v>16.427</v>
      </c>
      <c r="D115" s="765">
        <v>0</v>
      </c>
      <c r="E115" s="766">
        <f t="shared" si="2"/>
        <v>2.5220499999999997</v>
      </c>
    </row>
    <row r="116" spans="1:5">
      <c r="A116" s="774" t="s">
        <v>200</v>
      </c>
      <c r="B116" s="775">
        <v>5.8000000000000003E-2</v>
      </c>
      <c r="C116" s="785">
        <v>24.826000000000001</v>
      </c>
      <c r="D116" s="765">
        <v>0</v>
      </c>
      <c r="E116" s="766">
        <f t="shared" si="2"/>
        <v>3.7818999999999998</v>
      </c>
    </row>
    <row r="117" spans="1:5">
      <c r="A117" s="776" t="s">
        <v>203</v>
      </c>
      <c r="B117" s="808" t="s">
        <v>32</v>
      </c>
      <c r="C117" s="808"/>
      <c r="D117" s="808"/>
      <c r="E117" s="809"/>
    </row>
    <row r="118" spans="1:5">
      <c r="A118" s="776" t="s">
        <v>204</v>
      </c>
      <c r="B118" s="777">
        <v>3.2000000000000001E-2</v>
      </c>
      <c r="C118" s="785">
        <v>13.529</v>
      </c>
      <c r="D118" s="765">
        <v>0</v>
      </c>
      <c r="E118" s="766">
        <f t="shared" si="2"/>
        <v>2.06135</v>
      </c>
    </row>
    <row r="119" spans="1:5">
      <c r="A119" s="776" t="s">
        <v>807</v>
      </c>
      <c r="B119" s="777">
        <v>3.2000000000000001E-2</v>
      </c>
      <c r="C119" s="785">
        <v>38.783999999999999</v>
      </c>
      <c r="D119" s="765">
        <v>0</v>
      </c>
      <c r="E119" s="766">
        <f t="shared" si="2"/>
        <v>5.8495999999999997</v>
      </c>
    </row>
    <row r="120" spans="1:5">
      <c r="A120" s="776" t="s">
        <v>207</v>
      </c>
      <c r="B120" s="777">
        <v>2.1999999999999999E-2</v>
      </c>
      <c r="C120" s="785">
        <v>14.430999999999999</v>
      </c>
      <c r="D120" s="765">
        <v>0</v>
      </c>
      <c r="E120" s="766">
        <f t="shared" si="2"/>
        <v>2.1866499999999998</v>
      </c>
    </row>
    <row r="121" spans="1:5">
      <c r="A121" s="776" t="s">
        <v>808</v>
      </c>
      <c r="B121" s="777">
        <v>2.1999999999999999E-2</v>
      </c>
      <c r="C121" s="784">
        <v>10.823</v>
      </c>
      <c r="D121" s="765">
        <v>0</v>
      </c>
      <c r="E121" s="766">
        <f t="shared" si="2"/>
        <v>1.6454500000000001</v>
      </c>
    </row>
    <row r="122" spans="1:5">
      <c r="A122" s="776" t="s">
        <v>210</v>
      </c>
      <c r="B122" s="777">
        <v>2.1999999999999999E-2</v>
      </c>
      <c r="C122" s="765">
        <v>31.568000000000001</v>
      </c>
      <c r="D122" s="765">
        <v>0</v>
      </c>
      <c r="E122" s="766">
        <f t="shared" si="2"/>
        <v>4.7572000000000001</v>
      </c>
    </row>
    <row r="123" spans="1:5" ht="38.25">
      <c r="A123" s="786" t="s">
        <v>809</v>
      </c>
      <c r="B123" s="787">
        <v>8.9999999999999993E-3</v>
      </c>
      <c r="C123" s="785">
        <v>0.43</v>
      </c>
      <c r="D123" s="765">
        <v>0</v>
      </c>
      <c r="E123" s="766">
        <f t="shared" si="2"/>
        <v>7.3499999999999996E-2</v>
      </c>
    </row>
    <row r="124" spans="1:5" ht="25.5">
      <c r="A124" s="786" t="s">
        <v>810</v>
      </c>
      <c r="B124" s="787">
        <v>8.9999999999999993E-3</v>
      </c>
      <c r="C124" s="785">
        <v>0.32200000000000001</v>
      </c>
      <c r="D124" s="765">
        <v>0</v>
      </c>
      <c r="E124" s="766">
        <f t="shared" si="2"/>
        <v>5.7300000000000004E-2</v>
      </c>
    </row>
    <row r="125" spans="1:5">
      <c r="A125" s="788" t="s">
        <v>811</v>
      </c>
      <c r="B125" s="787">
        <v>8.9999999999999993E-3</v>
      </c>
      <c r="C125" s="765">
        <v>1.4319999999999999</v>
      </c>
      <c r="D125" s="765">
        <v>0</v>
      </c>
      <c r="E125" s="766">
        <f t="shared" si="2"/>
        <v>0.2238</v>
      </c>
    </row>
    <row r="126" spans="1:5" ht="25.5">
      <c r="A126" s="786" t="s">
        <v>812</v>
      </c>
      <c r="B126" s="787">
        <v>8.9999999999999993E-3</v>
      </c>
      <c r="C126" s="765">
        <v>0.35799999999999998</v>
      </c>
      <c r="D126" s="765">
        <v>0</v>
      </c>
      <c r="E126" s="766">
        <f t="shared" si="2"/>
        <v>6.2699999999999992E-2</v>
      </c>
    </row>
    <row r="127" spans="1:5" ht="25.5">
      <c r="A127" s="786" t="s">
        <v>813</v>
      </c>
      <c r="B127" s="787">
        <v>8.9999999999999993E-3</v>
      </c>
      <c r="C127" s="765">
        <v>0.71599999999999997</v>
      </c>
      <c r="D127" s="765">
        <v>0</v>
      </c>
      <c r="E127" s="766">
        <f t="shared" si="2"/>
        <v>0.11639999999999999</v>
      </c>
    </row>
    <row r="128" spans="1:5">
      <c r="A128" s="789"/>
      <c r="B128" s="790"/>
      <c r="C128" s="770"/>
      <c r="D128" s="770"/>
      <c r="E128" s="791"/>
    </row>
    <row r="129" spans="1:5">
      <c r="A129" s="760" t="s">
        <v>26</v>
      </c>
      <c r="B129" s="773"/>
      <c r="C129" s="765"/>
      <c r="D129" s="765"/>
      <c r="E129" s="792"/>
    </row>
    <row r="130" spans="1:5" ht="38.25">
      <c r="A130" s="774" t="s">
        <v>213</v>
      </c>
      <c r="B130" s="793">
        <v>8.9999999999999993E-3</v>
      </c>
      <c r="C130" s="765">
        <v>27.207999999999998</v>
      </c>
      <c r="D130" s="765">
        <v>0</v>
      </c>
      <c r="E130" s="766">
        <f t="shared" ref="E130:E140" si="3">SUM(C130/100*15)+D130+B130</f>
        <v>4.0902000000000003</v>
      </c>
    </row>
    <row r="131" spans="1:5">
      <c r="A131" s="776" t="s">
        <v>215</v>
      </c>
      <c r="B131" s="777">
        <v>8.9999999999999993E-3</v>
      </c>
      <c r="C131" s="765">
        <v>8.5920000000000005</v>
      </c>
      <c r="D131" s="765">
        <v>0</v>
      </c>
      <c r="E131" s="766">
        <f t="shared" si="3"/>
        <v>1.2978000000000001</v>
      </c>
    </row>
    <row r="132" spans="1:5">
      <c r="A132" s="776" t="s">
        <v>216</v>
      </c>
      <c r="B132" s="777">
        <v>8.9999999999999993E-3</v>
      </c>
      <c r="C132" s="765">
        <v>11.456</v>
      </c>
      <c r="D132" s="765">
        <v>0</v>
      </c>
      <c r="E132" s="766">
        <f t="shared" si="3"/>
        <v>1.7273999999999998</v>
      </c>
    </row>
    <row r="133" spans="1:5">
      <c r="A133" s="763" t="s">
        <v>814</v>
      </c>
      <c r="B133" s="767">
        <v>0</v>
      </c>
      <c r="C133" s="765">
        <v>0</v>
      </c>
      <c r="D133" s="794">
        <v>1.5136876006441227E-2</v>
      </c>
      <c r="E133" s="766">
        <f t="shared" si="3"/>
        <v>1.5136876006441227E-2</v>
      </c>
    </row>
    <row r="134" spans="1:5">
      <c r="A134" s="763" t="s">
        <v>815</v>
      </c>
      <c r="B134" s="767">
        <v>0</v>
      </c>
      <c r="C134" s="765">
        <v>0</v>
      </c>
      <c r="D134" s="794">
        <v>1.2453032742887799E-2</v>
      </c>
      <c r="E134" s="766">
        <f t="shared" si="3"/>
        <v>1.2453032742887799E-2</v>
      </c>
    </row>
    <row r="135" spans="1:5">
      <c r="A135" s="763" t="s">
        <v>816</v>
      </c>
      <c r="B135" s="767">
        <v>0</v>
      </c>
      <c r="C135" s="765">
        <v>0</v>
      </c>
      <c r="D135" s="794">
        <v>2.4158331835336687E-2</v>
      </c>
      <c r="E135" s="766">
        <f t="shared" si="3"/>
        <v>2.4158331835336687E-2</v>
      </c>
    </row>
    <row r="136" spans="1:5">
      <c r="A136" s="768" t="s">
        <v>817</v>
      </c>
      <c r="B136" s="767">
        <v>0</v>
      </c>
      <c r="C136" s="765">
        <v>0</v>
      </c>
      <c r="D136" s="794">
        <v>9.3660758600004231E-3</v>
      </c>
      <c r="E136" s="766">
        <f t="shared" si="3"/>
        <v>9.3660758600004231E-3</v>
      </c>
    </row>
    <row r="137" spans="1:5">
      <c r="A137" s="768" t="s">
        <v>818</v>
      </c>
      <c r="B137" s="767">
        <v>0</v>
      </c>
      <c r="C137" s="765">
        <v>0</v>
      </c>
      <c r="D137" s="794">
        <v>8.5222852419823691E-3</v>
      </c>
      <c r="E137" s="766">
        <f t="shared" si="3"/>
        <v>8.5222852419823691E-3</v>
      </c>
    </row>
    <row r="138" spans="1:5">
      <c r="A138" s="768" t="s">
        <v>819</v>
      </c>
      <c r="B138" s="767">
        <v>0</v>
      </c>
      <c r="C138" s="765">
        <v>0</v>
      </c>
      <c r="D138" s="794">
        <v>8.5222852419823691E-3</v>
      </c>
      <c r="E138" s="766">
        <f t="shared" si="3"/>
        <v>8.5222852419823691E-3</v>
      </c>
    </row>
    <row r="139" spans="1:5">
      <c r="A139" s="768" t="s">
        <v>820</v>
      </c>
      <c r="B139" s="767">
        <v>0</v>
      </c>
      <c r="C139" s="765">
        <v>0</v>
      </c>
      <c r="D139" s="794">
        <v>8.5222852419823691E-3</v>
      </c>
      <c r="E139" s="766">
        <f t="shared" si="3"/>
        <v>8.5222852419823691E-3</v>
      </c>
    </row>
    <row r="140" spans="1:5">
      <c r="A140" s="768" t="s">
        <v>384</v>
      </c>
      <c r="B140" s="767">
        <v>0</v>
      </c>
      <c r="C140" s="765">
        <v>0</v>
      </c>
      <c r="D140" s="794">
        <v>9.3660758600004231E-3</v>
      </c>
      <c r="E140" s="766">
        <f t="shared" si="3"/>
        <v>9.3660758600004231E-3</v>
      </c>
    </row>
    <row r="141" spans="1:5">
      <c r="A141" s="783"/>
      <c r="B141" s="783"/>
      <c r="C141" s="770"/>
      <c r="D141" s="770"/>
      <c r="E141" s="795"/>
    </row>
  </sheetData>
  <sheetProtection password="8725" sheet="1" objects="1" scenarios="1"/>
  <mergeCells count="6">
    <mergeCell ref="B117:E117"/>
    <mergeCell ref="A79:E79"/>
    <mergeCell ref="A82:A83"/>
    <mergeCell ref="B82:D82"/>
    <mergeCell ref="E82:E83"/>
    <mergeCell ref="B114:E1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T21"/>
  <sheetViews>
    <sheetView zoomScale="80" zoomScaleNormal="80" workbookViewId="0">
      <selection activeCell="B9" sqref="B9"/>
    </sheetView>
  </sheetViews>
  <sheetFormatPr defaultRowHeight="12.75"/>
  <cols>
    <col min="1" max="1" width="19.375" style="82" customWidth="1"/>
    <col min="2" max="2" width="41.25" style="82" customWidth="1"/>
    <col min="3" max="3" width="9.25" style="83" customWidth="1"/>
    <col min="4" max="4" width="8.625" style="83" customWidth="1"/>
    <col min="5" max="10" width="8.625" style="82" customWidth="1"/>
    <col min="11" max="11" width="10.5" style="82" customWidth="1"/>
    <col min="12" max="18" width="8.625" style="82" customWidth="1"/>
    <col min="19" max="16384" width="9" style="82"/>
  </cols>
  <sheetData>
    <row r="1" spans="1:20" s="80" customFormat="1" ht="30.75" customHeight="1">
      <c r="A1" s="746" t="s">
        <v>31</v>
      </c>
      <c r="B1" s="740"/>
      <c r="C1" s="740"/>
      <c r="D1" s="740"/>
      <c r="E1" s="740"/>
      <c r="F1" s="740"/>
      <c r="G1" s="740"/>
      <c r="H1" s="740"/>
      <c r="I1" s="740"/>
      <c r="J1" s="740"/>
      <c r="K1" s="740"/>
      <c r="L1" s="740"/>
      <c r="M1" s="740"/>
      <c r="N1" s="740"/>
      <c r="O1" s="740"/>
      <c r="P1" s="740"/>
      <c r="Q1" s="740"/>
      <c r="R1" s="740"/>
      <c r="S1" s="740"/>
      <c r="T1" s="740"/>
    </row>
    <row r="2" spans="1:20">
      <c r="A2" s="81"/>
    </row>
    <row r="3" spans="1:20" ht="52.5" customHeight="1">
      <c r="A3" s="817" t="s">
        <v>33</v>
      </c>
      <c r="B3" s="817"/>
      <c r="C3" s="817"/>
      <c r="D3" s="817"/>
      <c r="E3" s="817"/>
      <c r="F3" s="817"/>
      <c r="G3" s="817"/>
      <c r="H3" s="817"/>
      <c r="I3" s="817"/>
      <c r="J3" s="817"/>
      <c r="K3" s="817"/>
      <c r="L3" s="817"/>
      <c r="M3" s="817"/>
      <c r="N3" s="817"/>
      <c r="O3" s="817"/>
      <c r="P3" s="817"/>
      <c r="Q3" s="817"/>
      <c r="R3" s="817"/>
      <c r="S3" s="817"/>
      <c r="T3" s="817"/>
    </row>
    <row r="4" spans="1:20" ht="14.25" customHeight="1">
      <c r="A4" s="11" t="s">
        <v>2</v>
      </c>
      <c r="B4" s="85"/>
      <c r="C4" s="85"/>
      <c r="D4" s="85"/>
      <c r="E4" s="85"/>
      <c r="F4" s="85"/>
      <c r="G4" s="85"/>
      <c r="H4" s="85"/>
      <c r="I4" s="85"/>
      <c r="J4" s="85"/>
      <c r="K4" s="85"/>
      <c r="L4" s="85"/>
      <c r="M4" s="85"/>
      <c r="N4" s="85"/>
      <c r="O4" s="85"/>
      <c r="P4" s="85"/>
      <c r="Q4" s="85"/>
      <c r="R4" s="85"/>
      <c r="S4" s="85"/>
      <c r="T4" s="85"/>
    </row>
    <row r="5" spans="1:20" ht="14.25" customHeight="1" thickBot="1">
      <c r="A5" s="86"/>
      <c r="B5" s="85"/>
      <c r="C5" s="85"/>
      <c r="D5" s="85"/>
      <c r="E5" s="85"/>
      <c r="F5" s="85"/>
      <c r="G5" s="85"/>
      <c r="H5" s="85"/>
      <c r="I5" s="85"/>
      <c r="J5" s="85"/>
      <c r="K5" s="85"/>
      <c r="L5" s="85"/>
      <c r="M5" s="85"/>
      <c r="N5" s="85"/>
      <c r="O5" s="85"/>
      <c r="P5" s="85"/>
      <c r="Q5" s="85"/>
      <c r="R5" s="85"/>
      <c r="S5" s="85"/>
      <c r="T5" s="85"/>
    </row>
    <row r="6" spans="1:20">
      <c r="A6" s="818" t="s">
        <v>36</v>
      </c>
      <c r="B6" s="87" t="s">
        <v>37</v>
      </c>
      <c r="C6" s="88"/>
      <c r="D6" s="88"/>
      <c r="E6" s="88"/>
      <c r="F6" s="88"/>
      <c r="G6" s="88"/>
      <c r="H6" s="88"/>
      <c r="I6" s="88"/>
      <c r="J6" s="88"/>
      <c r="K6" s="88"/>
      <c r="L6" s="88"/>
      <c r="M6" s="88"/>
      <c r="N6" s="88"/>
      <c r="O6" s="88"/>
      <c r="P6" s="88"/>
      <c r="Q6" s="88"/>
      <c r="R6" s="88"/>
      <c r="S6" s="89"/>
    </row>
    <row r="7" spans="1:20">
      <c r="A7" s="819"/>
      <c r="B7" s="91" t="s">
        <v>24</v>
      </c>
      <c r="C7" s="91"/>
      <c r="D7" s="91"/>
      <c r="E7" s="91"/>
      <c r="F7" s="91"/>
      <c r="G7" s="91"/>
      <c r="H7" s="91" t="s">
        <v>25</v>
      </c>
      <c r="I7" s="91"/>
      <c r="J7" s="91"/>
      <c r="K7" s="91"/>
      <c r="L7" s="91"/>
      <c r="M7" s="91"/>
      <c r="N7" s="91"/>
      <c r="O7" s="91"/>
      <c r="P7" s="91"/>
      <c r="Q7" s="91"/>
      <c r="R7" s="91" t="s">
        <v>23</v>
      </c>
      <c r="S7" s="91"/>
    </row>
    <row r="8" spans="1:20" ht="39" customHeight="1">
      <c r="A8" s="820"/>
      <c r="B8" s="90" t="s">
        <v>38</v>
      </c>
      <c r="C8" s="90" t="s">
        <v>39</v>
      </c>
      <c r="D8" s="90" t="s">
        <v>40</v>
      </c>
      <c r="E8" s="90" t="s">
        <v>41</v>
      </c>
      <c r="F8" s="90" t="s">
        <v>42</v>
      </c>
      <c r="G8" s="91" t="s">
        <v>43</v>
      </c>
      <c r="H8" s="91" t="s">
        <v>44</v>
      </c>
      <c r="I8" s="91" t="s">
        <v>45</v>
      </c>
      <c r="J8" s="91" t="s">
        <v>46</v>
      </c>
      <c r="K8" s="91" t="s">
        <v>47</v>
      </c>
      <c r="L8" s="91" t="s">
        <v>48</v>
      </c>
      <c r="M8" s="91" t="s">
        <v>49</v>
      </c>
      <c r="N8" s="91" t="s">
        <v>50</v>
      </c>
      <c r="O8" s="91" t="s">
        <v>51</v>
      </c>
      <c r="P8" s="91" t="s">
        <v>52</v>
      </c>
      <c r="Q8" s="91" t="s">
        <v>53</v>
      </c>
      <c r="R8" s="92" t="s">
        <v>54</v>
      </c>
      <c r="S8" s="92" t="s">
        <v>55</v>
      </c>
    </row>
    <row r="9" spans="1:20" s="84" customFormat="1" ht="246.75" customHeight="1">
      <c r="A9" s="94" t="s">
        <v>771</v>
      </c>
      <c r="B9" s="745" t="s">
        <v>760</v>
      </c>
      <c r="C9" s="745" t="s">
        <v>760</v>
      </c>
      <c r="D9" s="745" t="s">
        <v>760</v>
      </c>
      <c r="E9" s="745" t="s">
        <v>760</v>
      </c>
      <c r="F9" s="745" t="s">
        <v>760</v>
      </c>
      <c r="G9" s="745" t="s">
        <v>760</v>
      </c>
      <c r="H9" s="745" t="s">
        <v>760</v>
      </c>
      <c r="I9" s="745" t="s">
        <v>760</v>
      </c>
      <c r="J9" s="745" t="s">
        <v>760</v>
      </c>
      <c r="K9" s="745" t="s">
        <v>760</v>
      </c>
      <c r="L9" s="745" t="s">
        <v>760</v>
      </c>
      <c r="M9" s="745" t="s">
        <v>760</v>
      </c>
      <c r="N9" s="745" t="s">
        <v>760</v>
      </c>
      <c r="O9" s="745" t="s">
        <v>760</v>
      </c>
      <c r="P9" s="745" t="s">
        <v>760</v>
      </c>
      <c r="Q9" s="745" t="s">
        <v>760</v>
      </c>
      <c r="R9" s="745" t="s">
        <v>760</v>
      </c>
      <c r="S9" s="745" t="s">
        <v>760</v>
      </c>
    </row>
    <row r="10" spans="1:20" ht="344.25">
      <c r="A10" s="94" t="s">
        <v>57</v>
      </c>
      <c r="B10" s="95">
        <v>4.1999999999999997E-3</v>
      </c>
      <c r="C10" s="96">
        <v>0</v>
      </c>
      <c r="D10" s="96">
        <v>0</v>
      </c>
      <c r="E10" s="96">
        <v>0</v>
      </c>
      <c r="F10" s="96">
        <v>0</v>
      </c>
      <c r="G10" s="95">
        <v>4.1999999999999997E-3</v>
      </c>
      <c r="H10" s="96">
        <v>0</v>
      </c>
      <c r="I10" s="96">
        <v>0</v>
      </c>
      <c r="J10" s="96">
        <v>0</v>
      </c>
      <c r="K10" s="96">
        <v>0</v>
      </c>
      <c r="L10" s="96">
        <v>0</v>
      </c>
      <c r="M10" s="95" t="s">
        <v>58</v>
      </c>
      <c r="N10" s="96">
        <v>0</v>
      </c>
      <c r="O10" s="96">
        <v>0</v>
      </c>
      <c r="P10" s="96">
        <v>0</v>
      </c>
      <c r="Q10" s="96">
        <v>0</v>
      </c>
      <c r="R10" s="93">
        <v>0</v>
      </c>
      <c r="S10" s="93">
        <v>0</v>
      </c>
    </row>
    <row r="11" spans="1:20" ht="255">
      <c r="A11" s="97" t="s">
        <v>59</v>
      </c>
      <c r="B11" s="96">
        <v>0</v>
      </c>
      <c r="C11" s="96">
        <v>0</v>
      </c>
      <c r="D11" s="96">
        <v>0</v>
      </c>
      <c r="E11" s="96">
        <v>0</v>
      </c>
      <c r="F11" s="96">
        <v>0</v>
      </c>
      <c r="G11" s="96">
        <v>0</v>
      </c>
      <c r="H11" s="96">
        <v>0</v>
      </c>
      <c r="I11" s="96">
        <v>0</v>
      </c>
      <c r="J11" s="745" t="s">
        <v>760</v>
      </c>
      <c r="K11" s="745" t="s">
        <v>760</v>
      </c>
      <c r="L11" s="96">
        <v>0</v>
      </c>
      <c r="M11" s="745" t="s">
        <v>760</v>
      </c>
      <c r="N11" s="96">
        <v>4.4999999999999998E-2</v>
      </c>
      <c r="O11" s="96">
        <v>3.7499999999999999E-2</v>
      </c>
      <c r="P11" s="96">
        <v>3.7499999999999999E-2</v>
      </c>
      <c r="Q11" s="96">
        <v>3.7499999999999999E-2</v>
      </c>
      <c r="R11" s="93">
        <v>0</v>
      </c>
      <c r="S11" s="93">
        <v>0</v>
      </c>
    </row>
    <row r="12" spans="1:20" ht="57.75" customHeight="1">
      <c r="A12" s="97" t="s">
        <v>60</v>
      </c>
      <c r="B12" s="96">
        <v>0</v>
      </c>
      <c r="C12" s="96">
        <v>0</v>
      </c>
      <c r="D12" s="96">
        <v>0</v>
      </c>
      <c r="E12" s="96">
        <v>0</v>
      </c>
      <c r="F12" s="96">
        <v>0</v>
      </c>
      <c r="G12" s="96">
        <v>0</v>
      </c>
      <c r="H12" s="96">
        <v>0</v>
      </c>
      <c r="I12" s="96">
        <v>0</v>
      </c>
      <c r="J12" s="96">
        <v>0</v>
      </c>
      <c r="K12" s="96">
        <v>0</v>
      </c>
      <c r="L12" s="96">
        <v>0</v>
      </c>
      <c r="M12" s="96">
        <v>0</v>
      </c>
      <c r="N12" s="96">
        <v>0</v>
      </c>
      <c r="O12" s="96">
        <v>0</v>
      </c>
      <c r="P12" s="96">
        <v>0</v>
      </c>
      <c r="Q12" s="96">
        <v>0</v>
      </c>
      <c r="R12" s="93">
        <v>0</v>
      </c>
      <c r="S12" s="93">
        <v>0</v>
      </c>
    </row>
    <row r="13" spans="1:20" ht="69.75" customHeight="1">
      <c r="A13" s="97" t="s">
        <v>61</v>
      </c>
      <c r="B13" s="96">
        <v>0</v>
      </c>
      <c r="C13" s="96">
        <v>0</v>
      </c>
      <c r="D13" s="96">
        <v>0</v>
      </c>
      <c r="E13" s="96">
        <v>0</v>
      </c>
      <c r="F13" s="96">
        <v>0</v>
      </c>
      <c r="G13" s="96">
        <v>0.01</v>
      </c>
      <c r="H13" s="96">
        <v>0</v>
      </c>
      <c r="I13" s="96">
        <v>0</v>
      </c>
      <c r="J13" s="96">
        <v>0</v>
      </c>
      <c r="K13" s="96">
        <v>0</v>
      </c>
      <c r="L13" s="96">
        <v>0</v>
      </c>
      <c r="M13" s="96">
        <v>0</v>
      </c>
      <c r="N13" s="96">
        <v>0</v>
      </c>
      <c r="O13" s="96">
        <v>0</v>
      </c>
      <c r="P13" s="96">
        <v>0</v>
      </c>
      <c r="Q13" s="96">
        <v>0</v>
      </c>
      <c r="R13" s="93">
        <v>0</v>
      </c>
      <c r="S13" s="93">
        <v>0</v>
      </c>
    </row>
    <row r="14" spans="1:20" ht="165.75">
      <c r="A14" s="97" t="s">
        <v>62</v>
      </c>
      <c r="B14" s="96">
        <v>0</v>
      </c>
      <c r="C14" s="96">
        <v>0</v>
      </c>
      <c r="D14" s="96">
        <v>0</v>
      </c>
      <c r="E14" s="96">
        <v>0</v>
      </c>
      <c r="F14" s="96">
        <v>0</v>
      </c>
      <c r="G14" s="96">
        <v>0</v>
      </c>
      <c r="H14" s="96">
        <v>0</v>
      </c>
      <c r="I14" s="96">
        <v>7.4999999999999997E-3</v>
      </c>
      <c r="J14" s="745" t="s">
        <v>760</v>
      </c>
      <c r="K14" s="745" t="s">
        <v>760</v>
      </c>
      <c r="L14" s="96">
        <v>0</v>
      </c>
      <c r="M14" s="96">
        <v>0</v>
      </c>
      <c r="N14" s="96">
        <v>0</v>
      </c>
      <c r="O14" s="96">
        <v>0</v>
      </c>
      <c r="P14" s="96">
        <v>0</v>
      </c>
      <c r="Q14" s="96">
        <v>0</v>
      </c>
      <c r="R14" s="93">
        <v>0</v>
      </c>
      <c r="S14" s="93">
        <v>0</v>
      </c>
    </row>
    <row r="15" spans="1:20" ht="58.5" customHeight="1">
      <c r="A15" s="94" t="s">
        <v>772</v>
      </c>
      <c r="B15" s="745" t="s">
        <v>760</v>
      </c>
      <c r="C15" s="745" t="s">
        <v>760</v>
      </c>
      <c r="D15" s="745" t="s">
        <v>760</v>
      </c>
      <c r="E15" s="745" t="s">
        <v>760</v>
      </c>
      <c r="F15" s="745" t="s">
        <v>760</v>
      </c>
      <c r="G15" s="745" t="s">
        <v>760</v>
      </c>
      <c r="H15" s="745" t="s">
        <v>760</v>
      </c>
      <c r="I15" s="745" t="s">
        <v>760</v>
      </c>
      <c r="J15" s="745" t="s">
        <v>760</v>
      </c>
      <c r="K15" s="745" t="s">
        <v>760</v>
      </c>
      <c r="L15" s="745" t="s">
        <v>760</v>
      </c>
      <c r="M15" s="745" t="s">
        <v>760</v>
      </c>
      <c r="N15" s="745" t="s">
        <v>760</v>
      </c>
      <c r="O15" s="745" t="s">
        <v>760</v>
      </c>
      <c r="P15" s="745" t="s">
        <v>760</v>
      </c>
      <c r="Q15" s="745" t="s">
        <v>760</v>
      </c>
      <c r="R15" s="745" t="s">
        <v>760</v>
      </c>
      <c r="S15" s="745" t="s">
        <v>760</v>
      </c>
    </row>
    <row r="16" spans="1:20" ht="56.25" customHeight="1">
      <c r="A16" s="98" t="s">
        <v>63</v>
      </c>
      <c r="B16" s="96">
        <v>0</v>
      </c>
      <c r="C16" s="96">
        <v>0</v>
      </c>
      <c r="D16" s="96">
        <v>0</v>
      </c>
      <c r="E16" s="96">
        <v>0</v>
      </c>
      <c r="F16" s="96">
        <v>0</v>
      </c>
      <c r="G16" s="96">
        <v>0</v>
      </c>
      <c r="H16" s="95">
        <v>1.2E-2</v>
      </c>
      <c r="I16" s="96">
        <v>0</v>
      </c>
      <c r="J16" s="96">
        <v>0</v>
      </c>
      <c r="K16" s="96">
        <v>0</v>
      </c>
      <c r="L16" s="96">
        <v>0</v>
      </c>
      <c r="M16" s="96">
        <v>0</v>
      </c>
      <c r="N16" s="96">
        <v>0</v>
      </c>
      <c r="O16" s="96">
        <v>0</v>
      </c>
      <c r="P16" s="96">
        <v>0</v>
      </c>
      <c r="Q16" s="96">
        <v>0</v>
      </c>
      <c r="R16" s="93">
        <v>0</v>
      </c>
      <c r="S16" s="93">
        <v>0</v>
      </c>
    </row>
    <row r="17" spans="1:19" ht="46.5" customHeight="1">
      <c r="A17" s="97" t="s">
        <v>64</v>
      </c>
      <c r="B17" s="96">
        <v>0</v>
      </c>
      <c r="C17" s="96">
        <v>0</v>
      </c>
      <c r="D17" s="96">
        <v>0</v>
      </c>
      <c r="E17" s="96">
        <v>0</v>
      </c>
      <c r="F17" s="96">
        <v>0</v>
      </c>
      <c r="G17" s="96">
        <v>0</v>
      </c>
      <c r="H17" s="96">
        <v>0</v>
      </c>
      <c r="I17" s="99">
        <v>2.5000000000000001E-3</v>
      </c>
      <c r="J17" s="96">
        <v>0</v>
      </c>
      <c r="K17" s="96">
        <v>0</v>
      </c>
      <c r="L17" s="96">
        <v>0</v>
      </c>
      <c r="M17" s="96">
        <v>0</v>
      </c>
      <c r="N17" s="96">
        <v>0</v>
      </c>
      <c r="O17" s="96">
        <v>0</v>
      </c>
      <c r="P17" s="96">
        <v>0</v>
      </c>
      <c r="Q17" s="96">
        <v>0</v>
      </c>
      <c r="R17" s="93">
        <v>0</v>
      </c>
      <c r="S17" s="93">
        <v>0</v>
      </c>
    </row>
    <row r="18" spans="1:19" s="84" customFormat="1" ht="38.25">
      <c r="A18" s="512" t="s">
        <v>773</v>
      </c>
      <c r="B18" s="745" t="s">
        <v>760</v>
      </c>
      <c r="C18" s="745" t="s">
        <v>760</v>
      </c>
      <c r="D18" s="745" t="s">
        <v>760</v>
      </c>
      <c r="E18" s="745" t="s">
        <v>760</v>
      </c>
      <c r="F18" s="745" t="s">
        <v>760</v>
      </c>
      <c r="G18" s="745" t="s">
        <v>760</v>
      </c>
      <c r="H18" s="745" t="s">
        <v>760</v>
      </c>
      <c r="I18" s="745" t="s">
        <v>760</v>
      </c>
      <c r="J18" s="745" t="s">
        <v>760</v>
      </c>
      <c r="K18" s="745" t="s">
        <v>760</v>
      </c>
      <c r="L18" s="745" t="s">
        <v>760</v>
      </c>
      <c r="M18" s="745" t="s">
        <v>760</v>
      </c>
      <c r="N18" s="745" t="s">
        <v>760</v>
      </c>
      <c r="O18" s="745" t="s">
        <v>760</v>
      </c>
      <c r="P18" s="745" t="s">
        <v>760</v>
      </c>
      <c r="Q18" s="745" t="s">
        <v>760</v>
      </c>
      <c r="R18" s="745" t="s">
        <v>760</v>
      </c>
      <c r="S18" s="745" t="s">
        <v>760</v>
      </c>
    </row>
    <row r="19" spans="1:19">
      <c r="A19" s="101" t="s">
        <v>65</v>
      </c>
      <c r="B19" s="102">
        <v>1.2E-2</v>
      </c>
      <c r="C19" s="93"/>
      <c r="D19" s="100"/>
      <c r="E19" s="100"/>
      <c r="F19" s="100"/>
      <c r="G19" s="100"/>
      <c r="H19" s="100"/>
      <c r="I19" s="100"/>
      <c r="J19" s="100"/>
      <c r="K19" s="100"/>
      <c r="L19" s="100"/>
      <c r="M19" s="100"/>
      <c r="N19" s="100"/>
      <c r="O19" s="100"/>
      <c r="P19" s="100"/>
      <c r="Q19" s="100"/>
      <c r="R19" s="100"/>
      <c r="S19" s="100"/>
    </row>
    <row r="21" spans="1:19">
      <c r="H21" s="103"/>
      <c r="I21" s="103"/>
      <c r="J21" s="103"/>
      <c r="K21" s="103"/>
      <c r="L21" s="103"/>
      <c r="M21" s="103"/>
      <c r="N21" s="103"/>
      <c r="O21" s="103"/>
      <c r="P21" s="103"/>
      <c r="Q21" s="103"/>
      <c r="R21" s="103"/>
    </row>
  </sheetData>
  <sheetProtection password="8725" sheet="1" objects="1" scenarios="1"/>
  <mergeCells count="2">
    <mergeCell ref="A3:T3"/>
    <mergeCell ref="A6:A8"/>
  </mergeCells>
  <pageMargins left="0.74803149606299213" right="0.74803149606299213" top="0.98425196850393704" bottom="0.98425196850393704" header="0.51181102362204722" footer="0.51181102362204722"/>
  <pageSetup paperSize="8" scale="7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Y544"/>
  <sheetViews>
    <sheetView zoomScale="80" zoomScaleNormal="80" workbookViewId="0">
      <selection activeCell="F24" sqref="F24"/>
    </sheetView>
  </sheetViews>
  <sheetFormatPr defaultRowHeight="12.75"/>
  <cols>
    <col min="1" max="1" width="24" style="111" customWidth="1"/>
    <col min="2" max="2" width="30.25" style="111" customWidth="1"/>
    <col min="3" max="3" width="8.25" style="111" customWidth="1"/>
    <col min="4" max="22" width="7.625" style="111" bestFit="1" customWidth="1"/>
    <col min="23" max="23" width="8.125" style="111" bestFit="1" customWidth="1"/>
    <col min="24" max="24" width="11.75" style="111" bestFit="1" customWidth="1"/>
    <col min="25" max="25" width="7" style="111" customWidth="1"/>
    <col min="26" max="26" width="6.5" style="111" customWidth="1"/>
    <col min="27" max="27" width="6.25" style="111" customWidth="1"/>
    <col min="28" max="28" width="7.125" style="111" bestFit="1" customWidth="1"/>
    <col min="29" max="16384" width="9" style="111"/>
  </cols>
  <sheetData>
    <row r="1" spans="1:24" s="105" customFormat="1" ht="27.75" customHeight="1">
      <c r="A1" s="104" t="s">
        <v>66</v>
      </c>
      <c r="F1" s="106"/>
      <c r="W1" s="107"/>
      <c r="X1" s="107"/>
    </row>
    <row r="2" spans="1:24" s="82" customFormat="1" ht="18" customHeight="1">
      <c r="A2" s="84"/>
      <c r="B2" s="108"/>
      <c r="F2" s="109"/>
      <c r="W2" s="110"/>
      <c r="X2" s="110"/>
    </row>
    <row r="3" spans="1:24" ht="19.5" customHeight="1" thickBot="1">
      <c r="A3" s="663" t="s">
        <v>67</v>
      </c>
      <c r="B3" s="663"/>
      <c r="C3" s="663"/>
      <c r="D3" s="663"/>
      <c r="E3" s="663"/>
      <c r="F3" s="663"/>
      <c r="G3" s="663"/>
      <c r="H3" s="663"/>
      <c r="I3" s="663"/>
      <c r="J3" s="663"/>
      <c r="K3" s="663"/>
      <c r="L3" s="663"/>
      <c r="M3" s="663"/>
      <c r="N3" s="663"/>
      <c r="O3" s="663"/>
      <c r="P3" s="663"/>
      <c r="Q3" s="663"/>
      <c r="R3" s="663"/>
      <c r="S3" s="663"/>
      <c r="T3" s="663"/>
      <c r="U3" s="663"/>
      <c r="V3" s="663"/>
      <c r="W3" s="663"/>
      <c r="X3" s="663"/>
    </row>
    <row r="4" spans="1:24" ht="14.25" customHeight="1">
      <c r="A4" s="112" t="s">
        <v>2</v>
      </c>
      <c r="B4" s="113" t="s">
        <v>3</v>
      </c>
      <c r="C4" s="114">
        <v>2013</v>
      </c>
      <c r="D4" s="114">
        <v>2014</v>
      </c>
      <c r="E4" s="114">
        <v>2015</v>
      </c>
      <c r="F4" s="114">
        <v>2016</v>
      </c>
      <c r="G4" s="114">
        <v>2017</v>
      </c>
      <c r="H4" s="114">
        <v>2018</v>
      </c>
      <c r="I4" s="114">
        <v>2019</v>
      </c>
      <c r="J4" s="114">
        <v>2020</v>
      </c>
      <c r="K4" s="114">
        <v>2021</v>
      </c>
      <c r="L4" s="114">
        <v>2022</v>
      </c>
      <c r="M4" s="114">
        <v>2023</v>
      </c>
      <c r="N4" s="114">
        <v>2024</v>
      </c>
      <c r="O4" s="114">
        <v>2025</v>
      </c>
      <c r="P4" s="114">
        <v>2026</v>
      </c>
      <c r="Q4" s="114">
        <v>2027</v>
      </c>
      <c r="R4" s="114">
        <v>2028</v>
      </c>
      <c r="S4" s="114">
        <v>2029</v>
      </c>
      <c r="T4" s="114">
        <v>2030</v>
      </c>
      <c r="U4" s="114">
        <v>2031</v>
      </c>
      <c r="V4" s="114">
        <v>2032</v>
      </c>
      <c r="W4" s="664" t="s">
        <v>4</v>
      </c>
      <c r="X4" s="665" t="s">
        <v>5</v>
      </c>
    </row>
    <row r="5" spans="1:24" ht="13.5" thickBot="1">
      <c r="A5" s="19" t="s">
        <v>6</v>
      </c>
      <c r="B5" s="20" t="s">
        <v>7</v>
      </c>
      <c r="C5" s="115">
        <v>1</v>
      </c>
      <c r="D5" s="115">
        <v>2</v>
      </c>
      <c r="E5" s="115">
        <v>3</v>
      </c>
      <c r="F5" s="115">
        <v>4</v>
      </c>
      <c r="G5" s="115">
        <v>5</v>
      </c>
      <c r="H5" s="115">
        <v>6</v>
      </c>
      <c r="I5" s="115">
        <v>7</v>
      </c>
      <c r="J5" s="115">
        <v>8</v>
      </c>
      <c r="K5" s="115">
        <v>9</v>
      </c>
      <c r="L5" s="115">
        <v>10</v>
      </c>
      <c r="M5" s="115">
        <v>11</v>
      </c>
      <c r="N5" s="115">
        <v>12</v>
      </c>
      <c r="O5" s="115">
        <v>13</v>
      </c>
      <c r="P5" s="115">
        <v>14</v>
      </c>
      <c r="Q5" s="115">
        <v>15</v>
      </c>
      <c r="R5" s="115">
        <v>16</v>
      </c>
      <c r="S5" s="115">
        <v>17</v>
      </c>
      <c r="T5" s="115">
        <v>18</v>
      </c>
      <c r="U5" s="115">
        <v>19</v>
      </c>
      <c r="V5" s="115">
        <v>20</v>
      </c>
      <c r="W5" s="661"/>
      <c r="X5" s="662"/>
    </row>
    <row r="6" spans="1:24">
      <c r="A6" s="116" t="s">
        <v>68</v>
      </c>
      <c r="B6" s="117"/>
      <c r="C6" s="118"/>
      <c r="D6" s="118"/>
      <c r="E6" s="118"/>
      <c r="F6" s="118"/>
      <c r="G6" s="118"/>
      <c r="H6" s="118"/>
      <c r="I6" s="118"/>
      <c r="J6" s="118"/>
      <c r="K6" s="118"/>
      <c r="L6" s="118"/>
      <c r="M6" s="118"/>
      <c r="N6" s="118"/>
      <c r="O6" s="118"/>
      <c r="P6" s="118"/>
      <c r="Q6" s="118"/>
      <c r="R6" s="118"/>
      <c r="S6" s="118"/>
      <c r="T6" s="118"/>
      <c r="U6" s="118"/>
      <c r="V6" s="118"/>
      <c r="W6" s="119"/>
      <c r="X6" s="120"/>
    </row>
    <row r="7" spans="1:24" s="118" customFormat="1" ht="38.25">
      <c r="A7" s="13"/>
      <c r="B7" s="121" t="s">
        <v>69</v>
      </c>
      <c r="C7" s="122">
        <v>4.1999999999999997E-3</v>
      </c>
      <c r="D7" s="123">
        <v>0</v>
      </c>
      <c r="E7" s="123">
        <v>0</v>
      </c>
      <c r="F7" s="123">
        <v>0</v>
      </c>
      <c r="G7" s="123">
        <v>0</v>
      </c>
      <c r="H7" s="123">
        <v>0</v>
      </c>
      <c r="I7" s="123">
        <v>0</v>
      </c>
      <c r="J7" s="123">
        <v>0</v>
      </c>
      <c r="K7" s="123">
        <v>0</v>
      </c>
      <c r="L7" s="123">
        <v>0</v>
      </c>
      <c r="M7" s="123">
        <v>0</v>
      </c>
      <c r="N7" s="123">
        <v>0</v>
      </c>
      <c r="O7" s="123">
        <v>0</v>
      </c>
      <c r="P7" s="123">
        <v>0</v>
      </c>
      <c r="Q7" s="123">
        <v>0</v>
      </c>
      <c r="R7" s="123">
        <v>0</v>
      </c>
      <c r="S7" s="123">
        <v>0</v>
      </c>
      <c r="T7" s="123">
        <v>0</v>
      </c>
      <c r="U7" s="123">
        <v>0</v>
      </c>
      <c r="V7" s="123">
        <v>0</v>
      </c>
      <c r="W7" s="124">
        <v>4.1999999999999997E-3</v>
      </c>
      <c r="X7" s="125">
        <v>2.0999999999999998E-4</v>
      </c>
    </row>
    <row r="8" spans="1:24" s="118" customFormat="1">
      <c r="A8" s="126"/>
      <c r="B8" s="127"/>
      <c r="C8" s="122"/>
      <c r="D8" s="122"/>
      <c r="E8" s="122"/>
      <c r="F8" s="122"/>
      <c r="G8" s="122"/>
      <c r="H8" s="122"/>
      <c r="I8" s="122"/>
      <c r="J8" s="122"/>
      <c r="K8" s="122"/>
      <c r="L8" s="122"/>
      <c r="M8" s="122"/>
      <c r="N8" s="122"/>
      <c r="O8" s="122"/>
      <c r="P8" s="122"/>
      <c r="Q8" s="122"/>
      <c r="R8" s="122"/>
      <c r="S8" s="122"/>
      <c r="T8" s="122"/>
      <c r="U8" s="122"/>
      <c r="V8" s="122"/>
      <c r="W8" s="124"/>
      <c r="X8" s="125"/>
    </row>
    <row r="9" spans="1:24" s="118" customFormat="1">
      <c r="A9" s="126"/>
      <c r="B9" s="121" t="s">
        <v>70</v>
      </c>
      <c r="C9" s="122">
        <v>0</v>
      </c>
      <c r="D9" s="122">
        <v>0</v>
      </c>
      <c r="E9" s="122">
        <v>0</v>
      </c>
      <c r="F9" s="122">
        <v>0</v>
      </c>
      <c r="G9" s="122">
        <v>0</v>
      </c>
      <c r="H9" s="122">
        <v>0</v>
      </c>
      <c r="I9" s="122">
        <v>0</v>
      </c>
      <c r="J9" s="122">
        <v>0</v>
      </c>
      <c r="K9" s="122">
        <v>0</v>
      </c>
      <c r="L9" s="122">
        <v>0</v>
      </c>
      <c r="M9" s="122">
        <v>0</v>
      </c>
      <c r="N9" s="122">
        <v>0</v>
      </c>
      <c r="O9" s="122">
        <v>0</v>
      </c>
      <c r="P9" s="122">
        <v>0</v>
      </c>
      <c r="Q9" s="122">
        <v>0</v>
      </c>
      <c r="R9" s="122">
        <v>0</v>
      </c>
      <c r="S9" s="122">
        <v>0</v>
      </c>
      <c r="T9" s="122">
        <v>0</v>
      </c>
      <c r="U9" s="122">
        <v>0</v>
      </c>
      <c r="V9" s="122">
        <v>0</v>
      </c>
      <c r="W9" s="124">
        <v>0</v>
      </c>
      <c r="X9" s="125">
        <v>0</v>
      </c>
    </row>
    <row r="10" spans="1:24" s="118" customFormat="1">
      <c r="A10" s="126"/>
      <c r="B10" s="121"/>
      <c r="C10" s="122"/>
      <c r="D10" s="122"/>
      <c r="E10" s="122"/>
      <c r="F10" s="122"/>
      <c r="G10" s="122"/>
      <c r="H10" s="122"/>
      <c r="I10" s="122"/>
      <c r="J10" s="122"/>
      <c r="K10" s="122"/>
      <c r="L10" s="122"/>
      <c r="M10" s="122"/>
      <c r="N10" s="122"/>
      <c r="O10" s="122"/>
      <c r="P10" s="122"/>
      <c r="Q10" s="122"/>
      <c r="R10" s="122"/>
      <c r="S10" s="122"/>
      <c r="T10" s="122"/>
      <c r="U10" s="122"/>
      <c r="V10" s="122"/>
      <c r="W10" s="124"/>
      <c r="X10" s="125"/>
    </row>
    <row r="11" spans="1:24" s="118" customFormat="1">
      <c r="A11" s="126"/>
      <c r="B11" s="128" t="s">
        <v>71</v>
      </c>
      <c r="C11" s="122">
        <v>4.1999999999999997E-3</v>
      </c>
      <c r="D11" s="122">
        <v>0</v>
      </c>
      <c r="E11" s="122">
        <v>0</v>
      </c>
      <c r="F11" s="122">
        <v>0</v>
      </c>
      <c r="G11" s="122">
        <v>0</v>
      </c>
      <c r="H11" s="122">
        <v>0</v>
      </c>
      <c r="I11" s="122">
        <v>0</v>
      </c>
      <c r="J11" s="122">
        <v>0</v>
      </c>
      <c r="K11" s="122">
        <v>0</v>
      </c>
      <c r="L11" s="122">
        <v>0</v>
      </c>
      <c r="M11" s="122">
        <v>0</v>
      </c>
      <c r="N11" s="122">
        <v>0</v>
      </c>
      <c r="O11" s="122">
        <v>0</v>
      </c>
      <c r="P11" s="122">
        <v>0</v>
      </c>
      <c r="Q11" s="122">
        <v>0</v>
      </c>
      <c r="R11" s="122">
        <v>0</v>
      </c>
      <c r="S11" s="122">
        <v>0</v>
      </c>
      <c r="T11" s="122">
        <v>0</v>
      </c>
      <c r="U11" s="122">
        <v>0</v>
      </c>
      <c r="V11" s="122">
        <v>0</v>
      </c>
      <c r="W11" s="124">
        <v>4.1999999999999997E-3</v>
      </c>
      <c r="X11" s="125">
        <v>2.0999999999999998E-4</v>
      </c>
    </row>
    <row r="12" spans="1:24" s="118" customFormat="1">
      <c r="A12" s="126"/>
      <c r="B12" s="128" t="s">
        <v>72</v>
      </c>
      <c r="C12" s="122">
        <v>0</v>
      </c>
      <c r="D12" s="122">
        <v>0</v>
      </c>
      <c r="E12" s="122">
        <v>0</v>
      </c>
      <c r="F12" s="122">
        <v>0</v>
      </c>
      <c r="G12" s="122">
        <v>0</v>
      </c>
      <c r="H12" s="122">
        <v>0</v>
      </c>
      <c r="I12" s="122">
        <v>0</v>
      </c>
      <c r="J12" s="122">
        <v>0</v>
      </c>
      <c r="K12" s="122">
        <v>0</v>
      </c>
      <c r="L12" s="122">
        <v>0</v>
      </c>
      <c r="M12" s="122">
        <v>0</v>
      </c>
      <c r="N12" s="122">
        <v>0</v>
      </c>
      <c r="O12" s="122">
        <v>0</v>
      </c>
      <c r="P12" s="122">
        <v>0</v>
      </c>
      <c r="Q12" s="122">
        <v>0</v>
      </c>
      <c r="R12" s="122">
        <v>0</v>
      </c>
      <c r="S12" s="122">
        <v>0</v>
      </c>
      <c r="T12" s="122">
        <v>0</v>
      </c>
      <c r="U12" s="122">
        <v>0</v>
      </c>
      <c r="V12" s="122">
        <v>0</v>
      </c>
      <c r="W12" s="124">
        <v>0</v>
      </c>
      <c r="X12" s="125">
        <v>0</v>
      </c>
    </row>
    <row r="13" spans="1:24" s="134" customFormat="1">
      <c r="A13" s="129"/>
      <c r="B13" s="130" t="s">
        <v>22</v>
      </c>
      <c r="C13" s="131">
        <v>4.1999999999999997E-3</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2">
        <v>4.1999999999999997E-3</v>
      </c>
      <c r="X13" s="133">
        <v>2.0999999999999998E-4</v>
      </c>
    </row>
    <row r="14" spans="1:24" s="138" customFormat="1">
      <c r="A14" s="129"/>
      <c r="B14" s="135"/>
      <c r="C14" s="131"/>
      <c r="D14" s="131"/>
      <c r="E14" s="131"/>
      <c r="F14" s="131"/>
      <c r="G14" s="131"/>
      <c r="H14" s="131"/>
      <c r="I14" s="131"/>
      <c r="J14" s="131"/>
      <c r="K14" s="131"/>
      <c r="L14" s="131"/>
      <c r="M14" s="131"/>
      <c r="N14" s="131"/>
      <c r="O14" s="131"/>
      <c r="P14" s="131"/>
      <c r="Q14" s="131"/>
      <c r="R14" s="131"/>
      <c r="S14" s="131"/>
      <c r="T14" s="131"/>
      <c r="U14" s="131"/>
      <c r="V14" s="131"/>
      <c r="W14" s="136"/>
      <c r="X14" s="137"/>
    </row>
    <row r="15" spans="1:24">
      <c r="A15" s="126"/>
      <c r="B15" s="128" t="s">
        <v>15</v>
      </c>
      <c r="C15" s="123">
        <v>0.96618357487922713</v>
      </c>
      <c r="D15" s="123">
        <v>0.93351070036640305</v>
      </c>
      <c r="E15" s="123">
        <v>0.90194270566802237</v>
      </c>
      <c r="F15" s="123">
        <v>0.87144222769857238</v>
      </c>
      <c r="G15" s="123">
        <v>0.84197316685852419</v>
      </c>
      <c r="H15" s="123">
        <v>0.81350064430775282</v>
      </c>
      <c r="I15" s="123">
        <v>0.78599096068381913</v>
      </c>
      <c r="J15" s="123">
        <v>0.75941155621625056</v>
      </c>
      <c r="K15" s="123">
        <v>0.73373097218961414</v>
      </c>
      <c r="L15" s="123">
        <v>0.70891881370977217</v>
      </c>
      <c r="M15" s="123">
        <v>0.68494571372924851</v>
      </c>
      <c r="N15" s="123">
        <v>0.66178329828912896</v>
      </c>
      <c r="O15" s="123">
        <v>0.63940415293635666</v>
      </c>
      <c r="P15" s="123">
        <v>0.61778179027667302</v>
      </c>
      <c r="Q15" s="123">
        <v>0.59689061862480497</v>
      </c>
      <c r="R15" s="123">
        <v>0.57670591171478747</v>
      </c>
      <c r="S15" s="123">
        <v>0.55720377943457733</v>
      </c>
      <c r="T15" s="123">
        <v>0.53836113955031628</v>
      </c>
      <c r="U15" s="123">
        <v>0.52015569038677911</v>
      </c>
      <c r="V15" s="139">
        <v>0.50256588443167061</v>
      </c>
      <c r="W15" s="140"/>
      <c r="X15" s="137"/>
    </row>
    <row r="16" spans="1:24" s="145" customFormat="1" ht="13.5" thickBot="1">
      <c r="A16" s="141"/>
      <c r="B16" s="20" t="s">
        <v>16</v>
      </c>
      <c r="C16" s="142">
        <v>4.0579710144927538E-3</v>
      </c>
      <c r="D16" s="142">
        <v>0</v>
      </c>
      <c r="E16" s="142">
        <v>0</v>
      </c>
      <c r="F16" s="142">
        <v>0</v>
      </c>
      <c r="G16" s="142">
        <v>0</v>
      </c>
      <c r="H16" s="142">
        <v>0</v>
      </c>
      <c r="I16" s="142">
        <v>0</v>
      </c>
      <c r="J16" s="142">
        <v>0</v>
      </c>
      <c r="K16" s="142">
        <v>0</v>
      </c>
      <c r="L16" s="142">
        <v>0</v>
      </c>
      <c r="M16" s="142">
        <v>0</v>
      </c>
      <c r="N16" s="142">
        <v>0</v>
      </c>
      <c r="O16" s="142">
        <v>0</v>
      </c>
      <c r="P16" s="142">
        <v>0</v>
      </c>
      <c r="Q16" s="142">
        <v>0</v>
      </c>
      <c r="R16" s="142">
        <v>0</v>
      </c>
      <c r="S16" s="142">
        <v>0</v>
      </c>
      <c r="T16" s="142">
        <v>0</v>
      </c>
      <c r="U16" s="142">
        <v>0</v>
      </c>
      <c r="V16" s="142">
        <v>0</v>
      </c>
      <c r="W16" s="143">
        <v>4.0579710144927538E-3</v>
      </c>
      <c r="X16" s="144">
        <v>2.0289855072463768E-4</v>
      </c>
    </row>
    <row r="17" spans="1:24" s="145" customFormat="1">
      <c r="A17" s="146" t="s">
        <v>73</v>
      </c>
      <c r="B17" s="130"/>
      <c r="C17" s="147"/>
      <c r="D17" s="147"/>
      <c r="E17" s="147"/>
      <c r="F17" s="147"/>
      <c r="G17" s="147"/>
      <c r="H17" s="147"/>
      <c r="I17" s="147"/>
      <c r="J17" s="147"/>
      <c r="K17" s="147"/>
      <c r="L17" s="147"/>
      <c r="M17" s="147"/>
      <c r="N17" s="147"/>
      <c r="O17" s="147"/>
      <c r="P17" s="147"/>
      <c r="Q17" s="147"/>
      <c r="R17" s="147"/>
      <c r="S17" s="147"/>
      <c r="T17" s="147"/>
      <c r="U17" s="147"/>
      <c r="V17" s="147"/>
      <c r="W17" s="148"/>
      <c r="X17" s="147"/>
    </row>
    <row r="18" spans="1:24" s="145" customFormat="1">
      <c r="A18" s="146"/>
      <c r="B18" s="130"/>
      <c r="C18" s="147"/>
      <c r="D18" s="147"/>
      <c r="E18" s="147"/>
      <c r="F18" s="147"/>
      <c r="G18" s="147"/>
      <c r="H18" s="147"/>
      <c r="I18" s="147"/>
      <c r="J18" s="147"/>
      <c r="K18" s="147"/>
      <c r="L18" s="147"/>
      <c r="M18" s="147"/>
      <c r="N18" s="147"/>
      <c r="O18" s="147"/>
      <c r="P18" s="147"/>
      <c r="Q18" s="147"/>
      <c r="R18" s="147"/>
      <c r="S18" s="147"/>
      <c r="T18" s="147"/>
      <c r="U18" s="147"/>
      <c r="V18" s="147"/>
      <c r="W18" s="148"/>
      <c r="X18" s="147"/>
    </row>
    <row r="19" spans="1:24" s="145" customFormat="1">
      <c r="A19" s="146"/>
      <c r="B19" s="130"/>
      <c r="C19" s="147"/>
      <c r="D19" s="147"/>
      <c r="E19" s="147"/>
      <c r="F19" s="147"/>
      <c r="G19" s="147"/>
      <c r="H19" s="147"/>
      <c r="I19" s="147"/>
      <c r="J19" s="147"/>
      <c r="K19" s="147"/>
      <c r="L19" s="147"/>
      <c r="M19" s="147"/>
      <c r="N19" s="147"/>
      <c r="O19" s="147"/>
      <c r="P19" s="147"/>
      <c r="Q19" s="147"/>
      <c r="R19" s="147"/>
      <c r="S19" s="147"/>
      <c r="T19" s="147"/>
      <c r="U19" s="147"/>
      <c r="V19" s="147"/>
      <c r="W19" s="148"/>
      <c r="X19" s="147"/>
    </row>
    <row r="20" spans="1:24" ht="18.75" customHeight="1" thickBot="1">
      <c r="A20" s="663" t="s">
        <v>74</v>
      </c>
      <c r="B20" s="663"/>
      <c r="C20" s="663"/>
      <c r="D20" s="663"/>
      <c r="E20" s="663"/>
      <c r="F20" s="663"/>
      <c r="G20" s="663"/>
      <c r="H20" s="663"/>
      <c r="I20" s="663"/>
      <c r="J20" s="663"/>
      <c r="K20" s="663"/>
      <c r="L20" s="663"/>
      <c r="M20" s="663"/>
      <c r="N20" s="663"/>
      <c r="O20" s="663"/>
      <c r="P20" s="663"/>
      <c r="Q20" s="663"/>
      <c r="R20" s="663"/>
      <c r="S20" s="663"/>
      <c r="T20" s="663"/>
      <c r="U20" s="663"/>
      <c r="V20" s="663"/>
      <c r="W20" s="663"/>
      <c r="X20" s="663"/>
    </row>
    <row r="21" spans="1:24" ht="14.25" customHeight="1">
      <c r="A21" s="112" t="s">
        <v>2</v>
      </c>
      <c r="B21" s="113" t="s">
        <v>3</v>
      </c>
      <c r="C21" s="114">
        <v>2013</v>
      </c>
      <c r="D21" s="114">
        <v>2014</v>
      </c>
      <c r="E21" s="114">
        <v>2015</v>
      </c>
      <c r="F21" s="114">
        <v>2016</v>
      </c>
      <c r="G21" s="114">
        <v>2017</v>
      </c>
      <c r="H21" s="114">
        <v>2018</v>
      </c>
      <c r="I21" s="114">
        <v>2019</v>
      </c>
      <c r="J21" s="114">
        <v>2020</v>
      </c>
      <c r="K21" s="114">
        <v>2021</v>
      </c>
      <c r="L21" s="114">
        <v>2022</v>
      </c>
      <c r="M21" s="114">
        <v>2023</v>
      </c>
      <c r="N21" s="114">
        <v>2024</v>
      </c>
      <c r="O21" s="114">
        <v>2025</v>
      </c>
      <c r="P21" s="114">
        <v>2026</v>
      </c>
      <c r="Q21" s="114">
        <v>2027</v>
      </c>
      <c r="R21" s="114">
        <v>2028</v>
      </c>
      <c r="S21" s="114">
        <v>2029</v>
      </c>
      <c r="T21" s="114">
        <v>2030</v>
      </c>
      <c r="U21" s="114">
        <v>2031</v>
      </c>
      <c r="V21" s="114">
        <v>2032</v>
      </c>
      <c r="W21" s="664" t="s">
        <v>4</v>
      </c>
      <c r="X21" s="665" t="s">
        <v>5</v>
      </c>
    </row>
    <row r="22" spans="1:24" ht="13.5" thickBot="1">
      <c r="A22" s="19" t="s">
        <v>6</v>
      </c>
      <c r="B22" s="20" t="s">
        <v>7</v>
      </c>
      <c r="C22" s="115">
        <v>1</v>
      </c>
      <c r="D22" s="115">
        <v>2</v>
      </c>
      <c r="E22" s="115">
        <v>3</v>
      </c>
      <c r="F22" s="115">
        <v>4</v>
      </c>
      <c r="G22" s="115">
        <v>5</v>
      </c>
      <c r="H22" s="115">
        <v>6</v>
      </c>
      <c r="I22" s="115">
        <v>7</v>
      </c>
      <c r="J22" s="115">
        <v>8</v>
      </c>
      <c r="K22" s="115">
        <v>9</v>
      </c>
      <c r="L22" s="115">
        <v>10</v>
      </c>
      <c r="M22" s="115">
        <v>11</v>
      </c>
      <c r="N22" s="115">
        <v>12</v>
      </c>
      <c r="O22" s="115">
        <v>13</v>
      </c>
      <c r="P22" s="115">
        <v>14</v>
      </c>
      <c r="Q22" s="115">
        <v>15</v>
      </c>
      <c r="R22" s="115">
        <v>16</v>
      </c>
      <c r="S22" s="115">
        <v>17</v>
      </c>
      <c r="T22" s="115">
        <v>18</v>
      </c>
      <c r="U22" s="115">
        <v>19</v>
      </c>
      <c r="V22" s="115">
        <v>20</v>
      </c>
      <c r="W22" s="661"/>
      <c r="X22" s="662"/>
    </row>
    <row r="23" spans="1:24">
      <c r="A23" s="116" t="s">
        <v>68</v>
      </c>
      <c r="B23" s="117"/>
      <c r="C23" s="118"/>
      <c r="D23" s="118"/>
      <c r="E23" s="118"/>
      <c r="F23" s="118"/>
      <c r="G23" s="118"/>
      <c r="H23" s="118"/>
      <c r="I23" s="118"/>
      <c r="J23" s="118"/>
      <c r="K23" s="118"/>
      <c r="L23" s="118"/>
      <c r="M23" s="118"/>
      <c r="N23" s="118"/>
      <c r="O23" s="118"/>
      <c r="P23" s="118"/>
      <c r="Q23" s="118"/>
      <c r="R23" s="118"/>
      <c r="S23" s="118"/>
      <c r="T23" s="118"/>
      <c r="U23" s="118"/>
      <c r="V23" s="118"/>
      <c r="W23" s="119"/>
      <c r="X23" s="120"/>
    </row>
    <row r="24" spans="1:24" s="118" customFormat="1" ht="38.25">
      <c r="A24" s="13"/>
      <c r="B24" s="121" t="s">
        <v>69</v>
      </c>
      <c r="C24" s="122">
        <v>4.1999999999999997E-3</v>
      </c>
      <c r="D24" s="123">
        <v>0</v>
      </c>
      <c r="E24" s="123">
        <v>0</v>
      </c>
      <c r="F24" s="123">
        <v>0</v>
      </c>
      <c r="G24" s="123">
        <v>0</v>
      </c>
      <c r="H24" s="123">
        <v>0</v>
      </c>
      <c r="I24" s="123">
        <v>0</v>
      </c>
      <c r="J24" s="123">
        <v>0</v>
      </c>
      <c r="K24" s="123">
        <v>0</v>
      </c>
      <c r="L24" s="123">
        <v>0</v>
      </c>
      <c r="M24" s="123">
        <v>0</v>
      </c>
      <c r="N24" s="123">
        <v>0</v>
      </c>
      <c r="O24" s="123">
        <v>0</v>
      </c>
      <c r="P24" s="123">
        <v>0</v>
      </c>
      <c r="Q24" s="123">
        <v>0</v>
      </c>
      <c r="R24" s="123">
        <v>0</v>
      </c>
      <c r="S24" s="123">
        <v>0</v>
      </c>
      <c r="T24" s="123">
        <v>0</v>
      </c>
      <c r="U24" s="123">
        <v>0</v>
      </c>
      <c r="V24" s="123">
        <v>0</v>
      </c>
      <c r="W24" s="124">
        <v>4.1999999999999997E-3</v>
      </c>
      <c r="X24" s="125">
        <v>2.0999999999999998E-4</v>
      </c>
    </row>
    <row r="25" spans="1:24" s="118" customFormat="1">
      <c r="A25" s="149"/>
      <c r="B25" s="127"/>
      <c r="C25" s="122"/>
      <c r="D25" s="122"/>
      <c r="E25" s="122"/>
      <c r="F25" s="122"/>
      <c r="G25" s="122"/>
      <c r="H25" s="122"/>
      <c r="I25" s="122"/>
      <c r="J25" s="122"/>
      <c r="K25" s="122"/>
      <c r="L25" s="122"/>
      <c r="M25" s="122"/>
      <c r="N25" s="122"/>
      <c r="O25" s="122"/>
      <c r="P25" s="122"/>
      <c r="Q25" s="122"/>
      <c r="R25" s="122"/>
      <c r="S25" s="122"/>
      <c r="T25" s="122"/>
      <c r="U25" s="122"/>
      <c r="V25" s="122"/>
      <c r="W25" s="124"/>
      <c r="X25" s="125"/>
    </row>
    <row r="26" spans="1:24" s="118" customFormat="1">
      <c r="A26" s="149"/>
      <c r="B26" s="121" t="s">
        <v>70</v>
      </c>
      <c r="C26" s="122">
        <v>0</v>
      </c>
      <c r="D26" s="122">
        <v>0</v>
      </c>
      <c r="E26" s="122">
        <v>0</v>
      </c>
      <c r="F26" s="122">
        <v>0</v>
      </c>
      <c r="G26" s="122">
        <v>0</v>
      </c>
      <c r="H26" s="122">
        <v>0</v>
      </c>
      <c r="I26" s="122">
        <v>0</v>
      </c>
      <c r="J26" s="122">
        <v>0</v>
      </c>
      <c r="K26" s="122">
        <v>0</v>
      </c>
      <c r="L26" s="122">
        <v>0</v>
      </c>
      <c r="M26" s="122">
        <v>0</v>
      </c>
      <c r="N26" s="122">
        <v>0</v>
      </c>
      <c r="O26" s="122">
        <v>0</v>
      </c>
      <c r="P26" s="122">
        <v>0</v>
      </c>
      <c r="Q26" s="122">
        <v>0</v>
      </c>
      <c r="R26" s="122">
        <v>0</v>
      </c>
      <c r="S26" s="122">
        <v>0</v>
      </c>
      <c r="T26" s="122">
        <v>0</v>
      </c>
      <c r="U26" s="122">
        <v>0</v>
      </c>
      <c r="V26" s="122">
        <v>0</v>
      </c>
      <c r="W26" s="124">
        <v>0</v>
      </c>
      <c r="X26" s="125">
        <v>0</v>
      </c>
    </row>
    <row r="27" spans="1:24" s="118" customFormat="1">
      <c r="A27" s="149"/>
      <c r="B27" s="121"/>
      <c r="C27" s="122"/>
      <c r="D27" s="122"/>
      <c r="E27" s="122"/>
      <c r="F27" s="122"/>
      <c r="G27" s="122"/>
      <c r="H27" s="122"/>
      <c r="I27" s="122"/>
      <c r="J27" s="122"/>
      <c r="K27" s="122"/>
      <c r="L27" s="122"/>
      <c r="M27" s="122"/>
      <c r="N27" s="122"/>
      <c r="O27" s="122"/>
      <c r="P27" s="122"/>
      <c r="Q27" s="122"/>
      <c r="R27" s="122"/>
      <c r="S27" s="122"/>
      <c r="T27" s="122"/>
      <c r="U27" s="122"/>
      <c r="V27" s="122"/>
      <c r="W27" s="124"/>
      <c r="X27" s="125"/>
    </row>
    <row r="28" spans="1:24" s="118" customFormat="1">
      <c r="A28" s="149"/>
      <c r="B28" s="128" t="s">
        <v>71</v>
      </c>
      <c r="C28" s="122">
        <v>4.1999999999999997E-3</v>
      </c>
      <c r="D28" s="122">
        <v>0</v>
      </c>
      <c r="E28" s="122">
        <v>0</v>
      </c>
      <c r="F28" s="122">
        <v>0</v>
      </c>
      <c r="G28" s="122">
        <v>0</v>
      </c>
      <c r="H28" s="122">
        <v>0</v>
      </c>
      <c r="I28" s="122">
        <v>0</v>
      </c>
      <c r="J28" s="122">
        <v>0</v>
      </c>
      <c r="K28" s="122">
        <v>0</v>
      </c>
      <c r="L28" s="122">
        <v>0</v>
      </c>
      <c r="M28" s="122">
        <v>0</v>
      </c>
      <c r="N28" s="122">
        <v>0</v>
      </c>
      <c r="O28" s="122">
        <v>0</v>
      </c>
      <c r="P28" s="122">
        <v>0</v>
      </c>
      <c r="Q28" s="122">
        <v>0</v>
      </c>
      <c r="R28" s="122">
        <v>0</v>
      </c>
      <c r="S28" s="122">
        <v>0</v>
      </c>
      <c r="T28" s="122">
        <v>0</v>
      </c>
      <c r="U28" s="122">
        <v>0</v>
      </c>
      <c r="V28" s="122">
        <v>0</v>
      </c>
      <c r="W28" s="124">
        <v>4.1999999999999997E-3</v>
      </c>
      <c r="X28" s="125">
        <v>2.0999999999999998E-4</v>
      </c>
    </row>
    <row r="29" spans="1:24" s="118" customFormat="1">
      <c r="A29" s="149"/>
      <c r="B29" s="128" t="s">
        <v>72</v>
      </c>
      <c r="C29" s="122">
        <v>0</v>
      </c>
      <c r="D29" s="122">
        <v>0</v>
      </c>
      <c r="E29" s="122">
        <v>0</v>
      </c>
      <c r="F29" s="122">
        <v>0</v>
      </c>
      <c r="G29" s="122">
        <v>0</v>
      </c>
      <c r="H29" s="122">
        <v>0</v>
      </c>
      <c r="I29" s="122">
        <v>0</v>
      </c>
      <c r="J29" s="122">
        <v>0</v>
      </c>
      <c r="K29" s="122">
        <v>0</v>
      </c>
      <c r="L29" s="122">
        <v>0</v>
      </c>
      <c r="M29" s="122">
        <v>0</v>
      </c>
      <c r="N29" s="122">
        <v>0</v>
      </c>
      <c r="O29" s="122">
        <v>0</v>
      </c>
      <c r="P29" s="122">
        <v>0</v>
      </c>
      <c r="Q29" s="122">
        <v>0</v>
      </c>
      <c r="R29" s="122">
        <v>0</v>
      </c>
      <c r="S29" s="122">
        <v>0</v>
      </c>
      <c r="T29" s="122">
        <v>0</v>
      </c>
      <c r="U29" s="122">
        <v>0</v>
      </c>
      <c r="V29" s="122">
        <v>0</v>
      </c>
      <c r="W29" s="124">
        <v>0</v>
      </c>
      <c r="X29" s="125">
        <v>0</v>
      </c>
    </row>
    <row r="30" spans="1:24" s="134" customFormat="1">
      <c r="A30" s="150"/>
      <c r="B30" s="130" t="s">
        <v>22</v>
      </c>
      <c r="C30" s="131">
        <v>4.1999999999999997E-3</v>
      </c>
      <c r="D30" s="131">
        <v>0</v>
      </c>
      <c r="E30" s="131">
        <v>0</v>
      </c>
      <c r="F30" s="131">
        <v>0</v>
      </c>
      <c r="G30" s="131">
        <v>0</v>
      </c>
      <c r="H30" s="131">
        <v>0</v>
      </c>
      <c r="I30" s="131">
        <v>0</v>
      </c>
      <c r="J30" s="131">
        <v>0</v>
      </c>
      <c r="K30" s="131">
        <v>0</v>
      </c>
      <c r="L30" s="131">
        <v>0</v>
      </c>
      <c r="M30" s="131">
        <v>0</v>
      </c>
      <c r="N30" s="131">
        <v>0</v>
      </c>
      <c r="O30" s="131">
        <v>0</v>
      </c>
      <c r="P30" s="131">
        <v>0</v>
      </c>
      <c r="Q30" s="131">
        <v>0</v>
      </c>
      <c r="R30" s="131">
        <v>0</v>
      </c>
      <c r="S30" s="131">
        <v>0</v>
      </c>
      <c r="T30" s="131">
        <v>0</v>
      </c>
      <c r="U30" s="131">
        <v>0</v>
      </c>
      <c r="V30" s="131">
        <v>0</v>
      </c>
      <c r="W30" s="132">
        <v>4.1999999999999997E-3</v>
      </c>
      <c r="X30" s="133">
        <v>2.0999999999999998E-4</v>
      </c>
    </row>
    <row r="31" spans="1:24" s="138" customFormat="1">
      <c r="A31" s="129"/>
      <c r="B31" s="135"/>
      <c r="C31" s="131"/>
      <c r="D31" s="131"/>
      <c r="E31" s="131"/>
      <c r="F31" s="131"/>
      <c r="G31" s="131"/>
      <c r="H31" s="131"/>
      <c r="I31" s="131"/>
      <c r="J31" s="131"/>
      <c r="K31" s="131"/>
      <c r="L31" s="131"/>
      <c r="M31" s="131"/>
      <c r="N31" s="131"/>
      <c r="O31" s="131"/>
      <c r="P31" s="131"/>
      <c r="Q31" s="131"/>
      <c r="R31" s="131"/>
      <c r="S31" s="131"/>
      <c r="T31" s="131"/>
      <c r="U31" s="131"/>
      <c r="V31" s="131"/>
      <c r="W31" s="136"/>
      <c r="X31" s="137"/>
    </row>
    <row r="32" spans="1:24">
      <c r="A32" s="149"/>
      <c r="B32" s="128" t="s">
        <v>15</v>
      </c>
      <c r="C32" s="123">
        <v>0.96618357487922713</v>
      </c>
      <c r="D32" s="123">
        <v>0.93351070036640305</v>
      </c>
      <c r="E32" s="123">
        <v>0.90194270566802237</v>
      </c>
      <c r="F32" s="123">
        <v>0.87144222769857238</v>
      </c>
      <c r="G32" s="123">
        <v>0.84197316685852419</v>
      </c>
      <c r="H32" s="123">
        <v>0.81350064430775282</v>
      </c>
      <c r="I32" s="123">
        <v>0.78599096068381913</v>
      </c>
      <c r="J32" s="123">
        <v>0.75941155621625056</v>
      </c>
      <c r="K32" s="123">
        <v>0.73373097218961414</v>
      </c>
      <c r="L32" s="123">
        <v>0.70891881370977217</v>
      </c>
      <c r="M32" s="123">
        <v>0.68494571372924851</v>
      </c>
      <c r="N32" s="123">
        <v>0.66178329828912896</v>
      </c>
      <c r="O32" s="123">
        <v>0.63940415293635666</v>
      </c>
      <c r="P32" s="123">
        <v>0.61778179027667302</v>
      </c>
      <c r="Q32" s="123">
        <v>0.59689061862480497</v>
      </c>
      <c r="R32" s="123">
        <v>0.57670591171478747</v>
      </c>
      <c r="S32" s="123">
        <v>0.55720377943457733</v>
      </c>
      <c r="T32" s="123">
        <v>0.53836113955031628</v>
      </c>
      <c r="U32" s="123">
        <v>0.52015569038677911</v>
      </c>
      <c r="V32" s="139">
        <v>0.50256588443167061</v>
      </c>
      <c r="W32" s="140"/>
      <c r="X32" s="137"/>
    </row>
    <row r="33" spans="1:24" s="145" customFormat="1" ht="13.5" thickBot="1">
      <c r="A33" s="151"/>
      <c r="B33" s="20" t="s">
        <v>16</v>
      </c>
      <c r="C33" s="142">
        <v>4.0579710144927538E-3</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3">
        <v>4.0579710144927538E-3</v>
      </c>
      <c r="X33" s="144">
        <v>2.0289855072463768E-4</v>
      </c>
    </row>
    <row r="34" spans="1:24" s="145" customFormat="1">
      <c r="A34" s="152" t="s">
        <v>73</v>
      </c>
      <c r="B34" s="130"/>
      <c r="C34" s="147"/>
      <c r="D34" s="147"/>
      <c r="E34" s="147"/>
      <c r="F34" s="147"/>
      <c r="G34" s="147"/>
      <c r="H34" s="147"/>
      <c r="I34" s="147"/>
      <c r="J34" s="147"/>
      <c r="K34" s="147"/>
      <c r="L34" s="147"/>
      <c r="M34" s="147"/>
      <c r="N34" s="147"/>
      <c r="O34" s="147"/>
      <c r="P34" s="147"/>
      <c r="Q34" s="147"/>
      <c r="R34" s="147"/>
      <c r="S34" s="147"/>
      <c r="T34" s="147"/>
      <c r="U34" s="147"/>
      <c r="V34" s="147"/>
      <c r="W34" s="148"/>
      <c r="X34" s="147"/>
    </row>
    <row r="35" spans="1:24" s="145" customFormat="1">
      <c r="A35" s="152"/>
      <c r="B35" s="130"/>
      <c r="C35" s="147"/>
      <c r="D35" s="147"/>
      <c r="E35" s="147"/>
      <c r="F35" s="147"/>
      <c r="G35" s="147"/>
      <c r="H35" s="147"/>
      <c r="I35" s="147"/>
      <c r="J35" s="147"/>
      <c r="K35" s="147"/>
      <c r="L35" s="147"/>
      <c r="M35" s="147"/>
      <c r="N35" s="147"/>
      <c r="O35" s="147"/>
      <c r="P35" s="147"/>
      <c r="Q35" s="147"/>
      <c r="R35" s="147"/>
      <c r="S35" s="147"/>
      <c r="T35" s="147"/>
      <c r="U35" s="147"/>
      <c r="V35" s="147"/>
      <c r="W35" s="148"/>
      <c r="X35" s="147"/>
    </row>
    <row r="36" spans="1:24" s="145" customFormat="1">
      <c r="A36" s="152"/>
      <c r="B36" s="130"/>
      <c r="C36" s="147"/>
      <c r="D36" s="147"/>
      <c r="E36" s="147"/>
      <c r="F36" s="147"/>
      <c r="G36" s="147"/>
      <c r="H36" s="147"/>
      <c r="I36" s="147"/>
      <c r="J36" s="147"/>
      <c r="K36" s="147"/>
      <c r="L36" s="147"/>
      <c r="M36" s="147"/>
      <c r="N36" s="147"/>
      <c r="O36" s="147"/>
      <c r="P36" s="147"/>
      <c r="Q36" s="147"/>
      <c r="R36" s="147"/>
      <c r="S36" s="147"/>
      <c r="T36" s="147"/>
      <c r="U36" s="147"/>
      <c r="V36" s="147"/>
      <c r="W36" s="148"/>
      <c r="X36" s="147"/>
    </row>
    <row r="37" spans="1:24" ht="19.5" customHeight="1" thickBot="1">
      <c r="A37" s="663" t="s">
        <v>75</v>
      </c>
      <c r="B37" s="663"/>
      <c r="C37" s="663"/>
      <c r="D37" s="663"/>
      <c r="E37" s="663"/>
      <c r="F37" s="663"/>
      <c r="G37" s="663"/>
      <c r="H37" s="663"/>
      <c r="I37" s="663"/>
      <c r="J37" s="663"/>
      <c r="K37" s="663"/>
      <c r="L37" s="663"/>
      <c r="M37" s="663"/>
      <c r="N37" s="663"/>
      <c r="O37" s="663"/>
      <c r="P37" s="663"/>
      <c r="Q37" s="663"/>
      <c r="R37" s="663"/>
      <c r="S37" s="663"/>
      <c r="T37" s="663"/>
      <c r="U37" s="663"/>
      <c r="V37" s="663"/>
      <c r="W37" s="663"/>
      <c r="X37" s="663"/>
    </row>
    <row r="38" spans="1:24" ht="12.75" customHeight="1">
      <c r="A38" s="112" t="s">
        <v>2</v>
      </c>
      <c r="B38" s="113" t="s">
        <v>3</v>
      </c>
      <c r="C38" s="114">
        <v>2013</v>
      </c>
      <c r="D38" s="114">
        <v>2014</v>
      </c>
      <c r="E38" s="114">
        <v>2015</v>
      </c>
      <c r="F38" s="114">
        <v>2016</v>
      </c>
      <c r="G38" s="114">
        <v>2017</v>
      </c>
      <c r="H38" s="114">
        <v>2018</v>
      </c>
      <c r="I38" s="114">
        <v>2019</v>
      </c>
      <c r="J38" s="114">
        <v>2020</v>
      </c>
      <c r="K38" s="114">
        <v>2021</v>
      </c>
      <c r="L38" s="114">
        <v>2022</v>
      </c>
      <c r="M38" s="114">
        <v>2023</v>
      </c>
      <c r="N38" s="114">
        <v>2024</v>
      </c>
      <c r="O38" s="114">
        <v>2025</v>
      </c>
      <c r="P38" s="114">
        <v>2026</v>
      </c>
      <c r="Q38" s="114">
        <v>2027</v>
      </c>
      <c r="R38" s="114">
        <v>2028</v>
      </c>
      <c r="S38" s="114">
        <v>2029</v>
      </c>
      <c r="T38" s="114">
        <v>2030</v>
      </c>
      <c r="U38" s="114">
        <v>2031</v>
      </c>
      <c r="V38" s="114">
        <v>2032</v>
      </c>
      <c r="W38" s="664" t="s">
        <v>4</v>
      </c>
      <c r="X38" s="665" t="s">
        <v>5</v>
      </c>
    </row>
    <row r="39" spans="1:24" ht="13.5" thickBot="1">
      <c r="A39" s="19" t="s">
        <v>6</v>
      </c>
      <c r="B39" s="20" t="s">
        <v>7</v>
      </c>
      <c r="C39" s="115">
        <v>1</v>
      </c>
      <c r="D39" s="115">
        <v>2</v>
      </c>
      <c r="E39" s="115">
        <v>3</v>
      </c>
      <c r="F39" s="115">
        <v>4</v>
      </c>
      <c r="G39" s="115">
        <v>5</v>
      </c>
      <c r="H39" s="115">
        <v>6</v>
      </c>
      <c r="I39" s="115">
        <v>7</v>
      </c>
      <c r="J39" s="115">
        <v>8</v>
      </c>
      <c r="K39" s="115">
        <v>9</v>
      </c>
      <c r="L39" s="115">
        <v>10</v>
      </c>
      <c r="M39" s="115">
        <v>11</v>
      </c>
      <c r="N39" s="115">
        <v>12</v>
      </c>
      <c r="O39" s="115">
        <v>13</v>
      </c>
      <c r="P39" s="115">
        <v>14</v>
      </c>
      <c r="Q39" s="115">
        <v>15</v>
      </c>
      <c r="R39" s="115">
        <v>16</v>
      </c>
      <c r="S39" s="115">
        <v>17</v>
      </c>
      <c r="T39" s="115">
        <v>18</v>
      </c>
      <c r="U39" s="115">
        <v>19</v>
      </c>
      <c r="V39" s="115">
        <v>20</v>
      </c>
      <c r="W39" s="661"/>
      <c r="X39" s="662"/>
    </row>
    <row r="40" spans="1:24">
      <c r="A40" s="153"/>
      <c r="B40" s="117" t="s">
        <v>76</v>
      </c>
      <c r="C40" s="118"/>
      <c r="D40" s="118"/>
      <c r="E40" s="118"/>
      <c r="F40" s="118"/>
      <c r="G40" s="118"/>
      <c r="H40" s="118"/>
      <c r="I40" s="118"/>
      <c r="J40" s="118"/>
      <c r="K40" s="118"/>
      <c r="L40" s="118"/>
      <c r="M40" s="118"/>
      <c r="N40" s="118"/>
      <c r="O40" s="118"/>
      <c r="P40" s="118"/>
      <c r="Q40" s="118"/>
      <c r="R40" s="118"/>
      <c r="S40" s="118"/>
      <c r="T40" s="118"/>
      <c r="U40" s="118"/>
      <c r="V40" s="118"/>
      <c r="W40" s="119"/>
      <c r="X40" s="120"/>
    </row>
    <row r="41" spans="1:24" s="118" customFormat="1" ht="38.25">
      <c r="A41" s="154" t="s">
        <v>68</v>
      </c>
      <c r="B41" s="121" t="s">
        <v>77</v>
      </c>
      <c r="C41" s="122">
        <v>4.1999999999999997E-3</v>
      </c>
      <c r="D41" s="123">
        <v>0</v>
      </c>
      <c r="E41" s="123">
        <v>0</v>
      </c>
      <c r="F41" s="123">
        <v>0</v>
      </c>
      <c r="G41" s="123">
        <v>0</v>
      </c>
      <c r="H41" s="123">
        <v>0</v>
      </c>
      <c r="I41" s="123">
        <v>0</v>
      </c>
      <c r="J41" s="123">
        <v>0</v>
      </c>
      <c r="K41" s="123">
        <v>0</v>
      </c>
      <c r="L41" s="123">
        <v>0</v>
      </c>
      <c r="M41" s="123">
        <v>0</v>
      </c>
      <c r="N41" s="123">
        <v>0</v>
      </c>
      <c r="O41" s="123">
        <v>0</v>
      </c>
      <c r="P41" s="123">
        <v>0</v>
      </c>
      <c r="Q41" s="123">
        <v>0</v>
      </c>
      <c r="R41" s="123">
        <v>0</v>
      </c>
      <c r="S41" s="123">
        <v>0</v>
      </c>
      <c r="T41" s="123">
        <v>0</v>
      </c>
      <c r="U41" s="123">
        <v>0</v>
      </c>
      <c r="V41" s="123">
        <v>0</v>
      </c>
      <c r="W41" s="124">
        <v>4.1999999999999997E-3</v>
      </c>
      <c r="X41" s="125">
        <v>2.0999999999999998E-4</v>
      </c>
    </row>
    <row r="42" spans="1:24" s="118" customFormat="1">
      <c r="A42" s="149"/>
      <c r="B42" s="127"/>
      <c r="C42" s="122"/>
      <c r="D42" s="122"/>
      <c r="E42" s="122"/>
      <c r="F42" s="122"/>
      <c r="G42" s="122"/>
      <c r="H42" s="122"/>
      <c r="I42" s="122"/>
      <c r="J42" s="122"/>
      <c r="K42" s="122"/>
      <c r="L42" s="122"/>
      <c r="M42" s="122"/>
      <c r="N42" s="122"/>
      <c r="O42" s="122"/>
      <c r="P42" s="122"/>
      <c r="Q42" s="122"/>
      <c r="R42" s="122"/>
      <c r="S42" s="122"/>
      <c r="T42" s="122"/>
      <c r="U42" s="122"/>
      <c r="V42" s="122"/>
      <c r="W42" s="124"/>
      <c r="X42" s="125"/>
    </row>
    <row r="43" spans="1:24" s="118" customFormat="1">
      <c r="A43" s="149"/>
      <c r="B43" s="121" t="s">
        <v>70</v>
      </c>
      <c r="C43" s="122">
        <v>0</v>
      </c>
      <c r="D43" s="122">
        <v>0</v>
      </c>
      <c r="E43" s="122">
        <v>0</v>
      </c>
      <c r="F43" s="122">
        <v>0</v>
      </c>
      <c r="G43" s="122">
        <v>0</v>
      </c>
      <c r="H43" s="122">
        <v>0</v>
      </c>
      <c r="I43" s="122">
        <v>0</v>
      </c>
      <c r="J43" s="122">
        <v>0</v>
      </c>
      <c r="K43" s="122">
        <v>0</v>
      </c>
      <c r="L43" s="122">
        <v>0</v>
      </c>
      <c r="M43" s="122">
        <v>0</v>
      </c>
      <c r="N43" s="122">
        <v>0</v>
      </c>
      <c r="O43" s="122">
        <v>0</v>
      </c>
      <c r="P43" s="122">
        <v>0</v>
      </c>
      <c r="Q43" s="122">
        <v>0</v>
      </c>
      <c r="R43" s="122">
        <v>0</v>
      </c>
      <c r="S43" s="122">
        <v>0</v>
      </c>
      <c r="T43" s="122">
        <v>0</v>
      </c>
      <c r="U43" s="122">
        <v>0</v>
      </c>
      <c r="V43" s="122">
        <v>0</v>
      </c>
      <c r="W43" s="124">
        <v>0</v>
      </c>
      <c r="X43" s="125">
        <v>0</v>
      </c>
    </row>
    <row r="44" spans="1:24" s="118" customFormat="1">
      <c r="A44" s="149"/>
      <c r="B44" s="121"/>
      <c r="C44" s="122"/>
      <c r="D44" s="122"/>
      <c r="E44" s="122"/>
      <c r="F44" s="122"/>
      <c r="G44" s="122"/>
      <c r="H44" s="122"/>
      <c r="I44" s="122"/>
      <c r="J44" s="122"/>
      <c r="K44" s="122"/>
      <c r="L44" s="122"/>
      <c r="M44" s="122"/>
      <c r="N44" s="122"/>
      <c r="O44" s="122"/>
      <c r="P44" s="122"/>
      <c r="Q44" s="122"/>
      <c r="R44" s="122"/>
      <c r="S44" s="122"/>
      <c r="T44" s="122"/>
      <c r="U44" s="122"/>
      <c r="V44" s="122"/>
      <c r="W44" s="124"/>
      <c r="X44" s="125"/>
    </row>
    <row r="45" spans="1:24" s="118" customFormat="1">
      <c r="A45" s="149"/>
      <c r="B45" s="128" t="s">
        <v>71</v>
      </c>
      <c r="C45" s="122">
        <v>4.1999999999999997E-3</v>
      </c>
      <c r="D45" s="122">
        <v>0</v>
      </c>
      <c r="E45" s="122">
        <v>0</v>
      </c>
      <c r="F45" s="122">
        <v>0</v>
      </c>
      <c r="G45" s="122">
        <v>0</v>
      </c>
      <c r="H45" s="122">
        <v>0</v>
      </c>
      <c r="I45" s="122">
        <v>0</v>
      </c>
      <c r="J45" s="122">
        <v>0</v>
      </c>
      <c r="K45" s="122">
        <v>0</v>
      </c>
      <c r="L45" s="122">
        <v>0</v>
      </c>
      <c r="M45" s="122">
        <v>0</v>
      </c>
      <c r="N45" s="122">
        <v>0</v>
      </c>
      <c r="O45" s="122">
        <v>0</v>
      </c>
      <c r="P45" s="122">
        <v>0</v>
      </c>
      <c r="Q45" s="122">
        <v>0</v>
      </c>
      <c r="R45" s="122">
        <v>0</v>
      </c>
      <c r="S45" s="122">
        <v>0</v>
      </c>
      <c r="T45" s="122">
        <v>0</v>
      </c>
      <c r="U45" s="122">
        <v>0</v>
      </c>
      <c r="V45" s="122">
        <v>0</v>
      </c>
      <c r="W45" s="124">
        <v>4.1999999999999997E-3</v>
      </c>
      <c r="X45" s="125">
        <v>2.0999999999999998E-4</v>
      </c>
    </row>
    <row r="46" spans="1:24" s="118" customFormat="1">
      <c r="A46" s="149"/>
      <c r="B46" s="128" t="s">
        <v>72</v>
      </c>
      <c r="C46" s="122">
        <v>0</v>
      </c>
      <c r="D46" s="122">
        <v>0</v>
      </c>
      <c r="E46" s="122">
        <v>0</v>
      </c>
      <c r="F46" s="122">
        <v>0</v>
      </c>
      <c r="G46" s="122">
        <v>0</v>
      </c>
      <c r="H46" s="122">
        <v>0</v>
      </c>
      <c r="I46" s="122">
        <v>0</v>
      </c>
      <c r="J46" s="122">
        <v>0</v>
      </c>
      <c r="K46" s="122">
        <v>0</v>
      </c>
      <c r="L46" s="122">
        <v>0</v>
      </c>
      <c r="M46" s="122">
        <v>0</v>
      </c>
      <c r="N46" s="122">
        <v>0</v>
      </c>
      <c r="O46" s="122">
        <v>0</v>
      </c>
      <c r="P46" s="122">
        <v>0</v>
      </c>
      <c r="Q46" s="122">
        <v>0</v>
      </c>
      <c r="R46" s="122">
        <v>0</v>
      </c>
      <c r="S46" s="122">
        <v>0</v>
      </c>
      <c r="T46" s="122">
        <v>0</v>
      </c>
      <c r="U46" s="122">
        <v>0</v>
      </c>
      <c r="V46" s="122">
        <v>0</v>
      </c>
      <c r="W46" s="124">
        <v>0</v>
      </c>
      <c r="X46" s="125">
        <v>0</v>
      </c>
    </row>
    <row r="47" spans="1:24" s="134" customFormat="1">
      <c r="A47" s="150"/>
      <c r="B47" s="130" t="s">
        <v>22</v>
      </c>
      <c r="C47" s="131">
        <v>4.1999999999999997E-3</v>
      </c>
      <c r="D47" s="131">
        <v>0</v>
      </c>
      <c r="E47" s="131">
        <v>0</v>
      </c>
      <c r="F47" s="131">
        <v>0</v>
      </c>
      <c r="G47" s="131">
        <v>0</v>
      </c>
      <c r="H47" s="131">
        <v>0</v>
      </c>
      <c r="I47" s="131">
        <v>0</v>
      </c>
      <c r="J47" s="131">
        <v>0</v>
      </c>
      <c r="K47" s="131">
        <v>0</v>
      </c>
      <c r="L47" s="131">
        <v>0</v>
      </c>
      <c r="M47" s="131">
        <v>0</v>
      </c>
      <c r="N47" s="131">
        <v>0</v>
      </c>
      <c r="O47" s="131">
        <v>0</v>
      </c>
      <c r="P47" s="131">
        <v>0</v>
      </c>
      <c r="Q47" s="131">
        <v>0</v>
      </c>
      <c r="R47" s="131">
        <v>0</v>
      </c>
      <c r="S47" s="131">
        <v>0</v>
      </c>
      <c r="T47" s="131">
        <v>0</v>
      </c>
      <c r="U47" s="131">
        <v>0</v>
      </c>
      <c r="V47" s="131">
        <v>0</v>
      </c>
      <c r="W47" s="132">
        <v>4.1999999999999997E-3</v>
      </c>
      <c r="X47" s="133">
        <v>2.0999999999999998E-4</v>
      </c>
    </row>
    <row r="48" spans="1:24" s="138" customFormat="1">
      <c r="A48" s="129"/>
      <c r="B48" s="135"/>
      <c r="C48" s="131"/>
      <c r="D48" s="131"/>
      <c r="E48" s="131"/>
      <c r="F48" s="131"/>
      <c r="G48" s="131"/>
      <c r="H48" s="131"/>
      <c r="I48" s="131"/>
      <c r="J48" s="131"/>
      <c r="K48" s="131"/>
      <c r="L48" s="131"/>
      <c r="M48" s="131"/>
      <c r="N48" s="131"/>
      <c r="O48" s="131"/>
      <c r="P48" s="131"/>
      <c r="Q48" s="131"/>
      <c r="R48" s="131"/>
      <c r="S48" s="131"/>
      <c r="T48" s="131"/>
      <c r="U48" s="131"/>
      <c r="V48" s="131"/>
      <c r="W48" s="136"/>
      <c r="X48" s="137"/>
    </row>
    <row r="49" spans="1:24">
      <c r="A49" s="149"/>
      <c r="B49" s="128" t="s">
        <v>15</v>
      </c>
      <c r="C49" s="123">
        <v>0.96618357487922713</v>
      </c>
      <c r="D49" s="123">
        <v>0.93351070036640305</v>
      </c>
      <c r="E49" s="123">
        <v>0.90194270566802237</v>
      </c>
      <c r="F49" s="123">
        <v>0.87144222769857238</v>
      </c>
      <c r="G49" s="123">
        <v>0.84197316685852419</v>
      </c>
      <c r="H49" s="123">
        <v>0.81350064430775282</v>
      </c>
      <c r="I49" s="123">
        <v>0.78599096068381913</v>
      </c>
      <c r="J49" s="123">
        <v>0.75941155621625056</v>
      </c>
      <c r="K49" s="123">
        <v>0.73373097218961414</v>
      </c>
      <c r="L49" s="123">
        <v>0.70891881370977217</v>
      </c>
      <c r="M49" s="123">
        <v>0.68494571372924851</v>
      </c>
      <c r="N49" s="123">
        <v>0.66178329828912896</v>
      </c>
      <c r="O49" s="123">
        <v>0.63940415293635666</v>
      </c>
      <c r="P49" s="123">
        <v>0.61778179027667302</v>
      </c>
      <c r="Q49" s="123">
        <v>0.59689061862480497</v>
      </c>
      <c r="R49" s="123">
        <v>0.57670591171478747</v>
      </c>
      <c r="S49" s="123">
        <v>0.55720377943457733</v>
      </c>
      <c r="T49" s="123">
        <v>0.53836113955031628</v>
      </c>
      <c r="U49" s="123">
        <v>0.52015569038677911</v>
      </c>
      <c r="V49" s="139">
        <v>0.50256588443167061</v>
      </c>
      <c r="W49" s="140"/>
      <c r="X49" s="137"/>
    </row>
    <row r="50" spans="1:24" s="145" customFormat="1" ht="13.5" thickBot="1">
      <c r="A50" s="151"/>
      <c r="B50" s="20" t="s">
        <v>16</v>
      </c>
      <c r="C50" s="142">
        <v>4.0579710144927538E-3</v>
      </c>
      <c r="D50" s="142">
        <v>0</v>
      </c>
      <c r="E50" s="142">
        <v>0</v>
      </c>
      <c r="F50" s="142">
        <v>0</v>
      </c>
      <c r="G50" s="142">
        <v>0</v>
      </c>
      <c r="H50" s="142">
        <v>0</v>
      </c>
      <c r="I50" s="142">
        <v>0</v>
      </c>
      <c r="J50" s="142">
        <v>0</v>
      </c>
      <c r="K50" s="142">
        <v>0</v>
      </c>
      <c r="L50" s="142">
        <v>0</v>
      </c>
      <c r="M50" s="142">
        <v>0</v>
      </c>
      <c r="N50" s="142">
        <v>0</v>
      </c>
      <c r="O50" s="142">
        <v>0</v>
      </c>
      <c r="P50" s="142">
        <v>0</v>
      </c>
      <c r="Q50" s="142">
        <v>0</v>
      </c>
      <c r="R50" s="142">
        <v>0</v>
      </c>
      <c r="S50" s="142">
        <v>0</v>
      </c>
      <c r="T50" s="142">
        <v>0</v>
      </c>
      <c r="U50" s="142">
        <v>0</v>
      </c>
      <c r="V50" s="142">
        <v>0</v>
      </c>
      <c r="W50" s="143">
        <v>4.0579710144927538E-3</v>
      </c>
      <c r="X50" s="144">
        <v>2.0289855072463768E-4</v>
      </c>
    </row>
    <row r="51" spans="1:24" s="145" customFormat="1">
      <c r="A51" s="152" t="s">
        <v>73</v>
      </c>
      <c r="B51" s="130"/>
      <c r="C51" s="147"/>
      <c r="D51" s="147"/>
      <c r="E51" s="147"/>
      <c r="F51" s="147"/>
      <c r="G51" s="147"/>
      <c r="H51" s="147"/>
      <c r="I51" s="147"/>
      <c r="J51" s="147"/>
      <c r="K51" s="147"/>
      <c r="L51" s="147"/>
      <c r="M51" s="147"/>
      <c r="N51" s="147"/>
      <c r="O51" s="147"/>
      <c r="P51" s="147"/>
      <c r="Q51" s="147"/>
      <c r="R51" s="147"/>
      <c r="S51" s="147"/>
      <c r="T51" s="147"/>
      <c r="U51" s="147"/>
      <c r="V51" s="147"/>
      <c r="W51" s="148"/>
      <c r="X51" s="147"/>
    </row>
    <row r="52" spans="1:24" s="145" customFormat="1">
      <c r="A52" s="152"/>
      <c r="B52" s="130"/>
      <c r="C52" s="147"/>
      <c r="D52" s="147"/>
      <c r="E52" s="147"/>
      <c r="F52" s="147"/>
      <c r="G52" s="147"/>
      <c r="H52" s="147"/>
      <c r="I52" s="147"/>
      <c r="J52" s="147"/>
      <c r="K52" s="147"/>
      <c r="L52" s="147"/>
      <c r="M52" s="147"/>
      <c r="N52" s="147"/>
      <c r="O52" s="147"/>
      <c r="P52" s="147"/>
      <c r="Q52" s="147"/>
      <c r="R52" s="147"/>
      <c r="S52" s="147"/>
      <c r="T52" s="147"/>
      <c r="U52" s="147"/>
      <c r="V52" s="147"/>
      <c r="W52" s="148"/>
      <c r="X52" s="147"/>
    </row>
    <row r="53" spans="1:24" s="145" customFormat="1">
      <c r="A53" s="152"/>
      <c r="B53" s="130"/>
      <c r="C53" s="147"/>
      <c r="D53" s="147"/>
      <c r="E53" s="147"/>
      <c r="F53" s="147"/>
      <c r="G53" s="147"/>
      <c r="H53" s="147"/>
      <c r="I53" s="147"/>
      <c r="J53" s="147"/>
      <c r="K53" s="147"/>
      <c r="L53" s="147"/>
      <c r="M53" s="147"/>
      <c r="N53" s="147"/>
      <c r="O53" s="147"/>
      <c r="P53" s="147"/>
      <c r="Q53" s="147"/>
      <c r="R53" s="147"/>
      <c r="S53" s="147"/>
      <c r="T53" s="147"/>
      <c r="U53" s="147"/>
      <c r="V53" s="147"/>
      <c r="W53" s="148"/>
      <c r="X53" s="147"/>
    </row>
    <row r="54" spans="1:24" s="245" customFormat="1" ht="18.75" customHeight="1" thickBot="1">
      <c r="A54" s="663" t="s">
        <v>774</v>
      </c>
      <c r="B54" s="666"/>
      <c r="C54" s="666"/>
      <c r="D54" s="666"/>
      <c r="E54" s="666"/>
      <c r="F54" s="666"/>
      <c r="G54" s="666"/>
      <c r="H54" s="666"/>
      <c r="I54" s="666"/>
      <c r="J54" s="666"/>
      <c r="K54" s="666"/>
      <c r="L54" s="666"/>
      <c r="M54" s="666"/>
      <c r="N54" s="666"/>
      <c r="O54" s="666"/>
      <c r="P54" s="666"/>
      <c r="Q54" s="666"/>
      <c r="R54" s="666"/>
      <c r="S54" s="666"/>
      <c r="T54" s="666"/>
      <c r="U54" s="666"/>
      <c r="V54" s="666"/>
      <c r="W54" s="666"/>
      <c r="X54" s="666"/>
    </row>
    <row r="55" spans="1:24" s="118" customFormat="1" ht="12.75" customHeight="1">
      <c r="A55" s="112" t="s">
        <v>2</v>
      </c>
      <c r="B55" s="113" t="s">
        <v>3</v>
      </c>
      <c r="C55" s="114">
        <v>2013</v>
      </c>
      <c r="D55" s="114">
        <v>2014</v>
      </c>
      <c r="E55" s="114">
        <v>2015</v>
      </c>
      <c r="F55" s="114">
        <v>2016</v>
      </c>
      <c r="G55" s="114">
        <v>2017</v>
      </c>
      <c r="H55" s="114">
        <v>2018</v>
      </c>
      <c r="I55" s="114">
        <v>2019</v>
      </c>
      <c r="J55" s="114">
        <v>2020</v>
      </c>
      <c r="K55" s="114">
        <v>2021</v>
      </c>
      <c r="L55" s="114">
        <v>2022</v>
      </c>
      <c r="M55" s="114">
        <v>2023</v>
      </c>
      <c r="N55" s="114">
        <v>2024</v>
      </c>
      <c r="O55" s="114">
        <v>2025</v>
      </c>
      <c r="P55" s="114">
        <v>2026</v>
      </c>
      <c r="Q55" s="114">
        <v>2027</v>
      </c>
      <c r="R55" s="114">
        <v>2028</v>
      </c>
      <c r="S55" s="114">
        <v>2029</v>
      </c>
      <c r="T55" s="114">
        <v>2030</v>
      </c>
      <c r="U55" s="114">
        <v>2031</v>
      </c>
      <c r="V55" s="114">
        <v>2032</v>
      </c>
      <c r="W55" s="664" t="s">
        <v>4</v>
      </c>
      <c r="X55" s="665" t="s">
        <v>5</v>
      </c>
    </row>
    <row r="56" spans="1:24" s="118" customFormat="1" ht="13.5" thickBot="1">
      <c r="A56" s="19" t="s">
        <v>6</v>
      </c>
      <c r="B56" s="20" t="s">
        <v>7</v>
      </c>
      <c r="C56" s="115">
        <v>1</v>
      </c>
      <c r="D56" s="115">
        <v>2</v>
      </c>
      <c r="E56" s="115">
        <v>3</v>
      </c>
      <c r="F56" s="115">
        <v>4</v>
      </c>
      <c r="G56" s="115">
        <v>5</v>
      </c>
      <c r="H56" s="115">
        <v>6</v>
      </c>
      <c r="I56" s="115">
        <v>7</v>
      </c>
      <c r="J56" s="115">
        <v>8</v>
      </c>
      <c r="K56" s="115">
        <v>9</v>
      </c>
      <c r="L56" s="115">
        <v>10</v>
      </c>
      <c r="M56" s="115">
        <v>11</v>
      </c>
      <c r="N56" s="115">
        <v>12</v>
      </c>
      <c r="O56" s="115">
        <v>13</v>
      </c>
      <c r="P56" s="115">
        <v>14</v>
      </c>
      <c r="Q56" s="115">
        <v>15</v>
      </c>
      <c r="R56" s="115">
        <v>16</v>
      </c>
      <c r="S56" s="115">
        <v>17</v>
      </c>
      <c r="T56" s="115">
        <v>18</v>
      </c>
      <c r="U56" s="115">
        <v>19</v>
      </c>
      <c r="V56" s="115">
        <v>20</v>
      </c>
      <c r="W56" s="661"/>
      <c r="X56" s="662"/>
    </row>
    <row r="57" spans="1:24" s="118" customFormat="1">
      <c r="A57" s="153" t="s">
        <v>68</v>
      </c>
      <c r="B57" s="117" t="s">
        <v>76</v>
      </c>
      <c r="W57" s="155"/>
      <c r="X57" s="120"/>
    </row>
    <row r="58" spans="1:24" s="118" customFormat="1" ht="51">
      <c r="A58" s="13"/>
      <c r="B58" s="156" t="s">
        <v>78</v>
      </c>
      <c r="C58" s="157">
        <v>0</v>
      </c>
      <c r="D58" s="157">
        <v>0</v>
      </c>
      <c r="E58" s="157">
        <v>0</v>
      </c>
      <c r="F58" s="157">
        <v>0</v>
      </c>
      <c r="G58" s="157">
        <v>0</v>
      </c>
      <c r="H58" s="157">
        <v>0</v>
      </c>
      <c r="I58" s="157">
        <v>0</v>
      </c>
      <c r="J58" s="157">
        <v>0</v>
      </c>
      <c r="K58" s="157">
        <v>0</v>
      </c>
      <c r="L58" s="157">
        <v>1.2E-2</v>
      </c>
      <c r="M58" s="157">
        <v>0</v>
      </c>
      <c r="N58" s="157">
        <v>0</v>
      </c>
      <c r="O58" s="157">
        <v>0</v>
      </c>
      <c r="P58" s="157">
        <v>0</v>
      </c>
      <c r="Q58" s="157">
        <v>0</v>
      </c>
      <c r="R58" s="157">
        <v>0</v>
      </c>
      <c r="S58" s="157">
        <v>0</v>
      </c>
      <c r="T58" s="157">
        <v>0</v>
      </c>
      <c r="U58" s="157">
        <v>0</v>
      </c>
      <c r="V58" s="157">
        <v>0</v>
      </c>
      <c r="W58" s="124">
        <v>1.2E-2</v>
      </c>
      <c r="X58" s="125">
        <v>6.0000000000000006E-4</v>
      </c>
    </row>
    <row r="59" spans="1:24" s="138" customFormat="1">
      <c r="A59" s="150"/>
      <c r="B59" s="135" t="s">
        <v>22</v>
      </c>
      <c r="C59" s="131">
        <v>0</v>
      </c>
      <c r="D59" s="131">
        <v>0</v>
      </c>
      <c r="E59" s="131">
        <v>0</v>
      </c>
      <c r="F59" s="131">
        <v>0</v>
      </c>
      <c r="G59" s="131">
        <v>0</v>
      </c>
      <c r="H59" s="131">
        <v>0</v>
      </c>
      <c r="I59" s="131">
        <v>0</v>
      </c>
      <c r="J59" s="131">
        <v>0</v>
      </c>
      <c r="K59" s="131">
        <v>0</v>
      </c>
      <c r="L59" s="131">
        <v>1.2E-2</v>
      </c>
      <c r="M59" s="131">
        <v>0</v>
      </c>
      <c r="N59" s="131">
        <v>0</v>
      </c>
      <c r="O59" s="131">
        <v>0</v>
      </c>
      <c r="P59" s="131">
        <v>0</v>
      </c>
      <c r="Q59" s="131">
        <v>0</v>
      </c>
      <c r="R59" s="131">
        <v>0</v>
      </c>
      <c r="S59" s="131">
        <v>0</v>
      </c>
      <c r="T59" s="131">
        <v>0</v>
      </c>
      <c r="U59" s="131">
        <v>0</v>
      </c>
      <c r="V59" s="131">
        <v>0</v>
      </c>
      <c r="W59" s="124">
        <v>1.2E-2</v>
      </c>
      <c r="X59" s="125">
        <v>6.0000000000000006E-4</v>
      </c>
    </row>
    <row r="60" spans="1:24" s="138" customFormat="1">
      <c r="A60" s="129"/>
      <c r="B60" s="135"/>
      <c r="C60" s="131"/>
      <c r="D60" s="131"/>
      <c r="E60" s="131"/>
      <c r="F60" s="131"/>
      <c r="G60" s="131"/>
      <c r="H60" s="131"/>
      <c r="I60" s="131"/>
      <c r="J60" s="131"/>
      <c r="K60" s="131"/>
      <c r="L60" s="131"/>
      <c r="M60" s="131"/>
      <c r="N60" s="131"/>
      <c r="O60" s="131"/>
      <c r="P60" s="131"/>
      <c r="Q60" s="131"/>
      <c r="R60" s="131"/>
      <c r="S60" s="131"/>
      <c r="T60" s="131"/>
      <c r="U60" s="131"/>
      <c r="V60" s="131"/>
      <c r="W60" s="136"/>
      <c r="X60" s="137"/>
    </row>
    <row r="61" spans="1:24" s="118" customFormat="1">
      <c r="A61" s="149"/>
      <c r="B61" s="128" t="s">
        <v>15</v>
      </c>
      <c r="C61" s="123">
        <v>0.96618357487922713</v>
      </c>
      <c r="D61" s="123">
        <v>0.93351070036640305</v>
      </c>
      <c r="E61" s="123">
        <v>0.90194270566802237</v>
      </c>
      <c r="F61" s="123">
        <v>0.87144222769857238</v>
      </c>
      <c r="G61" s="123">
        <v>0.84197316685852419</v>
      </c>
      <c r="H61" s="123">
        <v>0.81350064430775282</v>
      </c>
      <c r="I61" s="123">
        <v>0.78599096068381913</v>
      </c>
      <c r="J61" s="123">
        <v>0.75941155621625056</v>
      </c>
      <c r="K61" s="123">
        <v>0.73373097218961414</v>
      </c>
      <c r="L61" s="123">
        <v>0.70891881370977217</v>
      </c>
      <c r="M61" s="123">
        <v>0.68494571372924851</v>
      </c>
      <c r="N61" s="123">
        <v>0.66178329828912896</v>
      </c>
      <c r="O61" s="123">
        <v>0.63940415293635666</v>
      </c>
      <c r="P61" s="123">
        <v>0.61778179027667302</v>
      </c>
      <c r="Q61" s="123">
        <v>0.59689061862480497</v>
      </c>
      <c r="R61" s="123">
        <v>0.57670591171478747</v>
      </c>
      <c r="S61" s="123">
        <v>0.55720377943457733</v>
      </c>
      <c r="T61" s="123">
        <v>0.53836113955031628</v>
      </c>
      <c r="U61" s="123">
        <v>0.52015569038677911</v>
      </c>
      <c r="V61" s="123">
        <v>0.50256588443167061</v>
      </c>
      <c r="W61" s="124"/>
      <c r="X61" s="158"/>
    </row>
    <row r="62" spans="1:24" s="160" customFormat="1" ht="13.5" thickBot="1">
      <c r="A62" s="151"/>
      <c r="B62" s="20" t="s">
        <v>16</v>
      </c>
      <c r="C62" s="142">
        <v>0</v>
      </c>
      <c r="D62" s="142">
        <v>0</v>
      </c>
      <c r="E62" s="142">
        <v>0</v>
      </c>
      <c r="F62" s="142">
        <v>0</v>
      </c>
      <c r="G62" s="142">
        <v>0</v>
      </c>
      <c r="H62" s="142">
        <v>0</v>
      </c>
      <c r="I62" s="142">
        <v>0</v>
      </c>
      <c r="J62" s="142">
        <v>0</v>
      </c>
      <c r="K62" s="142">
        <v>0</v>
      </c>
      <c r="L62" s="142">
        <v>8.5070257645172669E-3</v>
      </c>
      <c r="M62" s="142">
        <v>0</v>
      </c>
      <c r="N62" s="142">
        <v>0</v>
      </c>
      <c r="O62" s="142">
        <v>0</v>
      </c>
      <c r="P62" s="142">
        <v>0</v>
      </c>
      <c r="Q62" s="142">
        <v>0</v>
      </c>
      <c r="R62" s="142">
        <v>0</v>
      </c>
      <c r="S62" s="142">
        <v>0</v>
      </c>
      <c r="T62" s="142">
        <v>0</v>
      </c>
      <c r="U62" s="142">
        <v>0</v>
      </c>
      <c r="V62" s="142">
        <v>0</v>
      </c>
      <c r="W62" s="143">
        <v>8.5070257645172669E-3</v>
      </c>
      <c r="X62" s="159">
        <v>4.2535128822586334E-4</v>
      </c>
    </row>
    <row r="63" spans="1:24" s="160" customFormat="1">
      <c r="B63" s="16"/>
      <c r="C63" s="147"/>
      <c r="D63" s="147"/>
      <c r="E63" s="147"/>
      <c r="F63" s="147"/>
      <c r="G63" s="147"/>
      <c r="H63" s="147"/>
      <c r="I63" s="147"/>
      <c r="J63" s="147"/>
      <c r="K63" s="147"/>
      <c r="L63" s="147"/>
      <c r="M63" s="147"/>
      <c r="N63" s="147"/>
      <c r="O63" s="147"/>
      <c r="P63" s="147"/>
      <c r="Q63" s="147"/>
      <c r="R63" s="147"/>
      <c r="S63" s="147"/>
      <c r="T63" s="147"/>
      <c r="U63" s="147"/>
      <c r="V63" s="147"/>
      <c r="W63" s="148"/>
      <c r="X63" s="123"/>
    </row>
    <row r="64" spans="1:24" s="118" customFormat="1">
      <c r="A64" s="161"/>
      <c r="W64" s="162"/>
    </row>
    <row r="65" spans="1:24" s="245" customFormat="1" ht="20.25" customHeight="1" thickBot="1">
      <c r="A65" s="663" t="s">
        <v>775</v>
      </c>
      <c r="B65" s="666"/>
      <c r="C65" s="666"/>
      <c r="D65" s="666"/>
      <c r="E65" s="666"/>
      <c r="F65" s="666"/>
      <c r="G65" s="666"/>
      <c r="H65" s="666"/>
      <c r="I65" s="666"/>
      <c r="J65" s="666"/>
      <c r="K65" s="666"/>
      <c r="L65" s="666"/>
      <c r="M65" s="666"/>
      <c r="N65" s="666"/>
      <c r="O65" s="666"/>
      <c r="P65" s="666"/>
      <c r="Q65" s="666"/>
      <c r="R65" s="666"/>
      <c r="S65" s="666"/>
      <c r="T65" s="666"/>
      <c r="U65" s="666"/>
      <c r="V65" s="666"/>
      <c r="W65" s="666"/>
      <c r="X65" s="666"/>
    </row>
    <row r="66" spans="1:24" s="118" customFormat="1" ht="12.75" customHeight="1">
      <c r="A66" s="112" t="s">
        <v>2</v>
      </c>
      <c r="B66" s="113" t="s">
        <v>3</v>
      </c>
      <c r="C66" s="114">
        <v>2013</v>
      </c>
      <c r="D66" s="114">
        <v>2014</v>
      </c>
      <c r="E66" s="114">
        <v>2015</v>
      </c>
      <c r="F66" s="114">
        <v>2016</v>
      </c>
      <c r="G66" s="114">
        <v>2017</v>
      </c>
      <c r="H66" s="114">
        <v>2018</v>
      </c>
      <c r="I66" s="114">
        <v>2019</v>
      </c>
      <c r="J66" s="114">
        <v>2020</v>
      </c>
      <c r="K66" s="114">
        <v>2021</v>
      </c>
      <c r="L66" s="114">
        <v>2022</v>
      </c>
      <c r="M66" s="114">
        <v>2023</v>
      </c>
      <c r="N66" s="114">
        <v>2024</v>
      </c>
      <c r="O66" s="114">
        <v>2025</v>
      </c>
      <c r="P66" s="114">
        <v>2026</v>
      </c>
      <c r="Q66" s="114">
        <v>2027</v>
      </c>
      <c r="R66" s="114">
        <v>2028</v>
      </c>
      <c r="S66" s="114">
        <v>2029</v>
      </c>
      <c r="T66" s="114">
        <v>2030</v>
      </c>
      <c r="U66" s="114">
        <v>2031</v>
      </c>
      <c r="V66" s="114">
        <v>2032</v>
      </c>
      <c r="W66" s="664" t="s">
        <v>4</v>
      </c>
      <c r="X66" s="665" t="s">
        <v>5</v>
      </c>
    </row>
    <row r="67" spans="1:24" s="118" customFormat="1" ht="13.5" thickBot="1">
      <c r="A67" s="19" t="s">
        <v>6</v>
      </c>
      <c r="B67" s="20" t="s">
        <v>7</v>
      </c>
      <c r="C67" s="115">
        <v>1</v>
      </c>
      <c r="D67" s="115">
        <v>2</v>
      </c>
      <c r="E67" s="115">
        <v>3</v>
      </c>
      <c r="F67" s="115">
        <v>4</v>
      </c>
      <c r="G67" s="115">
        <v>5</v>
      </c>
      <c r="H67" s="115">
        <v>6</v>
      </c>
      <c r="I67" s="115">
        <v>7</v>
      </c>
      <c r="J67" s="115">
        <v>8</v>
      </c>
      <c r="K67" s="115">
        <v>9</v>
      </c>
      <c r="L67" s="115">
        <v>10</v>
      </c>
      <c r="M67" s="115">
        <v>11</v>
      </c>
      <c r="N67" s="115">
        <v>12</v>
      </c>
      <c r="O67" s="115">
        <v>13</v>
      </c>
      <c r="P67" s="115">
        <v>14</v>
      </c>
      <c r="Q67" s="115">
        <v>15</v>
      </c>
      <c r="R67" s="115">
        <v>16</v>
      </c>
      <c r="S67" s="115">
        <v>17</v>
      </c>
      <c r="T67" s="115">
        <v>18</v>
      </c>
      <c r="U67" s="115">
        <v>19</v>
      </c>
      <c r="V67" s="115">
        <v>20</v>
      </c>
      <c r="W67" s="661"/>
      <c r="X67" s="662"/>
    </row>
    <row r="68" spans="1:24" s="118" customFormat="1">
      <c r="A68" s="116" t="s">
        <v>68</v>
      </c>
      <c r="B68" s="117" t="s">
        <v>76</v>
      </c>
      <c r="W68" s="155"/>
      <c r="X68" s="120"/>
    </row>
    <row r="69" spans="1:24" s="118" customFormat="1" ht="51">
      <c r="A69" s="13"/>
      <c r="B69" s="156" t="s">
        <v>78</v>
      </c>
      <c r="C69" s="157">
        <v>0</v>
      </c>
      <c r="D69" s="157">
        <v>0</v>
      </c>
      <c r="E69" s="157">
        <v>0</v>
      </c>
      <c r="F69" s="157">
        <v>0</v>
      </c>
      <c r="G69" s="157">
        <v>0</v>
      </c>
      <c r="H69" s="157">
        <v>0</v>
      </c>
      <c r="I69" s="157">
        <v>0</v>
      </c>
      <c r="J69" s="157">
        <v>0</v>
      </c>
      <c r="K69" s="157">
        <v>0</v>
      </c>
      <c r="L69" s="157">
        <v>1.2E-2</v>
      </c>
      <c r="M69" s="157">
        <v>0</v>
      </c>
      <c r="N69" s="157">
        <v>0</v>
      </c>
      <c r="O69" s="157">
        <v>0</v>
      </c>
      <c r="P69" s="157">
        <v>0</v>
      </c>
      <c r="Q69" s="157">
        <v>0</v>
      </c>
      <c r="R69" s="157">
        <v>0</v>
      </c>
      <c r="S69" s="157">
        <v>0</v>
      </c>
      <c r="T69" s="157">
        <v>0</v>
      </c>
      <c r="U69" s="157">
        <v>0</v>
      </c>
      <c r="V69" s="157">
        <v>0</v>
      </c>
      <c r="W69" s="124">
        <v>1.2E-2</v>
      </c>
      <c r="X69" s="125">
        <v>6.0000000000000006E-4</v>
      </c>
    </row>
    <row r="70" spans="1:24" s="138" customFormat="1">
      <c r="A70" s="129"/>
      <c r="B70" s="135" t="s">
        <v>22</v>
      </c>
      <c r="C70" s="131">
        <v>0</v>
      </c>
      <c r="D70" s="131">
        <v>0</v>
      </c>
      <c r="E70" s="131">
        <v>0</v>
      </c>
      <c r="F70" s="131">
        <v>0</v>
      </c>
      <c r="G70" s="131">
        <v>0</v>
      </c>
      <c r="H70" s="131">
        <v>0</v>
      </c>
      <c r="I70" s="131">
        <v>0</v>
      </c>
      <c r="J70" s="131">
        <v>0</v>
      </c>
      <c r="K70" s="131">
        <v>0</v>
      </c>
      <c r="L70" s="131">
        <v>1.2E-2</v>
      </c>
      <c r="M70" s="131">
        <v>0</v>
      </c>
      <c r="N70" s="131">
        <v>0</v>
      </c>
      <c r="O70" s="131">
        <v>0</v>
      </c>
      <c r="P70" s="131">
        <v>0</v>
      </c>
      <c r="Q70" s="131">
        <v>0</v>
      </c>
      <c r="R70" s="131">
        <v>0</v>
      </c>
      <c r="S70" s="131">
        <v>0</v>
      </c>
      <c r="T70" s="131">
        <v>0</v>
      </c>
      <c r="U70" s="131">
        <v>0</v>
      </c>
      <c r="V70" s="131">
        <v>0</v>
      </c>
      <c r="W70" s="124">
        <v>1.2E-2</v>
      </c>
      <c r="X70" s="125">
        <v>6.0000000000000006E-4</v>
      </c>
    </row>
    <row r="71" spans="1:24" s="138" customFormat="1">
      <c r="A71" s="129"/>
      <c r="B71" s="135"/>
      <c r="C71" s="131"/>
      <c r="D71" s="131"/>
      <c r="E71" s="131"/>
      <c r="F71" s="131"/>
      <c r="G71" s="131"/>
      <c r="H71" s="131"/>
      <c r="I71" s="131"/>
      <c r="J71" s="131"/>
      <c r="K71" s="131"/>
      <c r="L71" s="131"/>
      <c r="M71" s="131"/>
      <c r="N71" s="131"/>
      <c r="O71" s="131"/>
      <c r="P71" s="131"/>
      <c r="Q71" s="131"/>
      <c r="R71" s="131"/>
      <c r="S71" s="131"/>
      <c r="T71" s="131"/>
      <c r="U71" s="131"/>
      <c r="V71" s="131"/>
      <c r="W71" s="136"/>
      <c r="X71" s="137"/>
    </row>
    <row r="72" spans="1:24" s="118" customFormat="1">
      <c r="A72" s="126"/>
      <c r="B72" s="128" t="s">
        <v>15</v>
      </c>
      <c r="C72" s="123">
        <v>0.96618357487922713</v>
      </c>
      <c r="D72" s="123">
        <v>0.93351070036640305</v>
      </c>
      <c r="E72" s="123">
        <v>0.90194270566802237</v>
      </c>
      <c r="F72" s="123">
        <v>0.87144222769857238</v>
      </c>
      <c r="G72" s="123">
        <v>0.84197316685852419</v>
      </c>
      <c r="H72" s="123">
        <v>0.81350064430775282</v>
      </c>
      <c r="I72" s="123">
        <v>0.78599096068381913</v>
      </c>
      <c r="J72" s="123">
        <v>0.75941155621625056</v>
      </c>
      <c r="K72" s="123">
        <v>0.73373097218961414</v>
      </c>
      <c r="L72" s="123">
        <v>0.70891881370977217</v>
      </c>
      <c r="M72" s="123">
        <v>0.68494571372924851</v>
      </c>
      <c r="N72" s="123">
        <v>0.66178329828912896</v>
      </c>
      <c r="O72" s="123">
        <v>0.63940415293635666</v>
      </c>
      <c r="P72" s="123">
        <v>0.61778179027667302</v>
      </c>
      <c r="Q72" s="123">
        <v>0.59689061862480497</v>
      </c>
      <c r="R72" s="123">
        <v>0.57670591171478747</v>
      </c>
      <c r="S72" s="123">
        <v>0.55720377943457733</v>
      </c>
      <c r="T72" s="123">
        <v>0.53836113955031628</v>
      </c>
      <c r="U72" s="123">
        <v>0.52015569038677911</v>
      </c>
      <c r="V72" s="123">
        <v>0.50256588443167061</v>
      </c>
      <c r="W72" s="124"/>
      <c r="X72" s="158"/>
    </row>
    <row r="73" spans="1:24" s="160" customFormat="1" ht="13.5" thickBot="1">
      <c r="A73" s="141"/>
      <c r="B73" s="20" t="s">
        <v>16</v>
      </c>
      <c r="C73" s="142">
        <v>0</v>
      </c>
      <c r="D73" s="142">
        <v>0</v>
      </c>
      <c r="E73" s="142">
        <v>0</v>
      </c>
      <c r="F73" s="142">
        <v>0</v>
      </c>
      <c r="G73" s="142">
        <v>0</v>
      </c>
      <c r="H73" s="142">
        <v>0</v>
      </c>
      <c r="I73" s="142">
        <v>0</v>
      </c>
      <c r="J73" s="142">
        <v>0</v>
      </c>
      <c r="K73" s="142">
        <v>0</v>
      </c>
      <c r="L73" s="142">
        <v>8.5070257645172669E-3</v>
      </c>
      <c r="M73" s="142">
        <v>0</v>
      </c>
      <c r="N73" s="142">
        <v>0</v>
      </c>
      <c r="O73" s="142">
        <v>0</v>
      </c>
      <c r="P73" s="142">
        <v>0</v>
      </c>
      <c r="Q73" s="142">
        <v>0</v>
      </c>
      <c r="R73" s="142">
        <v>0</v>
      </c>
      <c r="S73" s="142">
        <v>0</v>
      </c>
      <c r="T73" s="142">
        <v>0</v>
      </c>
      <c r="U73" s="142">
        <v>0</v>
      </c>
      <c r="V73" s="142">
        <v>0</v>
      </c>
      <c r="W73" s="143">
        <v>8.5070257645172669E-3</v>
      </c>
      <c r="X73" s="159">
        <v>4.2535128822586334E-4</v>
      </c>
    </row>
    <row r="74" spans="1:24" s="118" customFormat="1">
      <c r="A74" s="163"/>
      <c r="W74" s="162"/>
    </row>
    <row r="75" spans="1:24" s="118" customFormat="1">
      <c r="A75" s="163"/>
      <c r="W75" s="162"/>
    </row>
    <row r="76" spans="1:24" ht="18.75" customHeight="1" thickBot="1">
      <c r="A76" s="663" t="s">
        <v>79</v>
      </c>
      <c r="B76" s="663"/>
      <c r="C76" s="663"/>
      <c r="D76" s="663"/>
      <c r="E76" s="663"/>
      <c r="F76" s="663"/>
      <c r="G76" s="663"/>
      <c r="H76" s="663"/>
      <c r="I76" s="663"/>
      <c r="J76" s="663"/>
      <c r="K76" s="663"/>
      <c r="L76" s="663"/>
      <c r="M76" s="663"/>
      <c r="N76" s="663"/>
      <c r="O76" s="663"/>
      <c r="P76" s="663"/>
      <c r="Q76" s="663"/>
      <c r="R76" s="663"/>
      <c r="S76" s="663"/>
      <c r="T76" s="663"/>
      <c r="U76" s="663"/>
      <c r="V76" s="663"/>
      <c r="W76" s="663"/>
      <c r="X76" s="663"/>
    </row>
    <row r="77" spans="1:24" ht="12.75" customHeight="1">
      <c r="A77" s="112" t="s">
        <v>2</v>
      </c>
      <c r="B77" s="113" t="s">
        <v>3</v>
      </c>
      <c r="C77" s="114">
        <v>2013</v>
      </c>
      <c r="D77" s="114">
        <v>2014</v>
      </c>
      <c r="E77" s="114">
        <v>2015</v>
      </c>
      <c r="F77" s="114">
        <v>2016</v>
      </c>
      <c r="G77" s="114">
        <v>2017</v>
      </c>
      <c r="H77" s="114">
        <v>2018</v>
      </c>
      <c r="I77" s="114">
        <v>2019</v>
      </c>
      <c r="J77" s="114">
        <v>2020</v>
      </c>
      <c r="K77" s="114">
        <v>2021</v>
      </c>
      <c r="L77" s="114">
        <v>2022</v>
      </c>
      <c r="M77" s="114">
        <v>2023</v>
      </c>
      <c r="N77" s="114">
        <v>2024</v>
      </c>
      <c r="O77" s="114">
        <v>2025</v>
      </c>
      <c r="P77" s="114">
        <v>2026</v>
      </c>
      <c r="Q77" s="114">
        <v>2027</v>
      </c>
      <c r="R77" s="114">
        <v>2028</v>
      </c>
      <c r="S77" s="114">
        <v>2029</v>
      </c>
      <c r="T77" s="114">
        <v>2030</v>
      </c>
      <c r="U77" s="114">
        <v>2031</v>
      </c>
      <c r="V77" s="114">
        <v>2032</v>
      </c>
      <c r="W77" s="664" t="s">
        <v>4</v>
      </c>
      <c r="X77" s="665" t="s">
        <v>5</v>
      </c>
    </row>
    <row r="78" spans="1:24" ht="13.5" thickBot="1">
      <c r="A78" s="19" t="s">
        <v>6</v>
      </c>
      <c r="B78" s="20" t="s">
        <v>7</v>
      </c>
      <c r="C78" s="115">
        <v>1</v>
      </c>
      <c r="D78" s="115">
        <v>2</v>
      </c>
      <c r="E78" s="115">
        <v>3</v>
      </c>
      <c r="F78" s="115">
        <v>4</v>
      </c>
      <c r="G78" s="115">
        <v>5</v>
      </c>
      <c r="H78" s="115">
        <v>6</v>
      </c>
      <c r="I78" s="115">
        <v>7</v>
      </c>
      <c r="J78" s="115">
        <v>8</v>
      </c>
      <c r="K78" s="115">
        <v>9</v>
      </c>
      <c r="L78" s="115">
        <v>10</v>
      </c>
      <c r="M78" s="115">
        <v>11</v>
      </c>
      <c r="N78" s="115">
        <v>12</v>
      </c>
      <c r="O78" s="115">
        <v>13</v>
      </c>
      <c r="P78" s="115">
        <v>14</v>
      </c>
      <c r="Q78" s="115">
        <v>15</v>
      </c>
      <c r="R78" s="115">
        <v>16</v>
      </c>
      <c r="S78" s="115">
        <v>17</v>
      </c>
      <c r="T78" s="115">
        <v>18</v>
      </c>
      <c r="U78" s="115">
        <v>19</v>
      </c>
      <c r="V78" s="115">
        <v>20</v>
      </c>
      <c r="W78" s="661"/>
      <c r="X78" s="662"/>
    </row>
    <row r="79" spans="1:24">
      <c r="A79" s="116" t="s">
        <v>68</v>
      </c>
      <c r="B79" s="117" t="s">
        <v>76</v>
      </c>
      <c r="C79" s="160"/>
      <c r="D79" s="160"/>
      <c r="E79" s="160"/>
      <c r="F79" s="160"/>
      <c r="G79" s="160"/>
      <c r="H79" s="160"/>
      <c r="I79" s="160"/>
      <c r="J79" s="160"/>
      <c r="K79" s="160"/>
      <c r="L79" s="160"/>
      <c r="M79" s="160"/>
      <c r="N79" s="160"/>
      <c r="O79" s="160"/>
      <c r="P79" s="160"/>
      <c r="Q79" s="160"/>
      <c r="R79" s="160"/>
      <c r="S79" s="160"/>
      <c r="T79" s="160"/>
      <c r="U79" s="160"/>
      <c r="V79" s="160"/>
      <c r="W79" s="164"/>
      <c r="X79" s="165"/>
    </row>
    <row r="80" spans="1:24" ht="38.25">
      <c r="A80" s="13"/>
      <c r="B80" s="121" t="s">
        <v>80</v>
      </c>
      <c r="C80" s="166">
        <v>5.5999999999999999E-3</v>
      </c>
      <c r="D80" s="167">
        <v>0</v>
      </c>
      <c r="E80" s="167">
        <v>0</v>
      </c>
      <c r="F80" s="167">
        <v>0</v>
      </c>
      <c r="G80" s="167">
        <v>0</v>
      </c>
      <c r="H80" s="167">
        <v>0</v>
      </c>
      <c r="I80" s="167">
        <v>0</v>
      </c>
      <c r="J80" s="167">
        <v>0</v>
      </c>
      <c r="K80" s="167">
        <v>0</v>
      </c>
      <c r="L80" s="167">
        <v>0</v>
      </c>
      <c r="M80" s="167">
        <v>0</v>
      </c>
      <c r="N80" s="167">
        <v>0</v>
      </c>
      <c r="O80" s="167">
        <v>0</v>
      </c>
      <c r="P80" s="167">
        <v>0</v>
      </c>
      <c r="Q80" s="167">
        <v>0</v>
      </c>
      <c r="R80" s="167">
        <v>0</v>
      </c>
      <c r="S80" s="167">
        <v>0</v>
      </c>
      <c r="T80" s="167">
        <v>0</v>
      </c>
      <c r="U80" s="167">
        <v>0</v>
      </c>
      <c r="V80" s="167">
        <v>0</v>
      </c>
      <c r="W80" s="168">
        <v>5.5999999999999999E-3</v>
      </c>
      <c r="X80" s="169">
        <v>0</v>
      </c>
    </row>
    <row r="81" spans="1:24">
      <c r="A81" s="170"/>
      <c r="B81" s="127"/>
      <c r="C81" s="167"/>
      <c r="D81" s="167"/>
      <c r="E81" s="167"/>
      <c r="F81" s="167"/>
      <c r="G81" s="167"/>
      <c r="H81" s="167"/>
      <c r="I81" s="167"/>
      <c r="J81" s="167"/>
      <c r="K81" s="167"/>
      <c r="L81" s="167"/>
      <c r="M81" s="167"/>
      <c r="N81" s="167"/>
      <c r="O81" s="167"/>
      <c r="P81" s="167"/>
      <c r="Q81" s="167"/>
      <c r="R81" s="167"/>
      <c r="S81" s="167"/>
      <c r="T81" s="167"/>
      <c r="U81" s="167"/>
      <c r="V81" s="167"/>
      <c r="W81" s="171"/>
      <c r="X81" s="172"/>
    </row>
    <row r="82" spans="1:24">
      <c r="A82" s="170"/>
      <c r="B82" s="121" t="s">
        <v>70</v>
      </c>
      <c r="C82" s="167">
        <v>0</v>
      </c>
      <c r="D82" s="167">
        <v>0</v>
      </c>
      <c r="E82" s="167">
        <v>0</v>
      </c>
      <c r="F82" s="167">
        <v>0</v>
      </c>
      <c r="G82" s="167">
        <v>0</v>
      </c>
      <c r="H82" s="167">
        <v>0</v>
      </c>
      <c r="I82" s="167">
        <v>0</v>
      </c>
      <c r="J82" s="167">
        <v>0</v>
      </c>
      <c r="K82" s="167">
        <v>0</v>
      </c>
      <c r="L82" s="167">
        <v>0</v>
      </c>
      <c r="M82" s="167">
        <v>0</v>
      </c>
      <c r="N82" s="167">
        <v>0</v>
      </c>
      <c r="O82" s="167">
        <v>0</v>
      </c>
      <c r="P82" s="167">
        <v>0</v>
      </c>
      <c r="Q82" s="167">
        <v>0</v>
      </c>
      <c r="R82" s="167">
        <v>0</v>
      </c>
      <c r="S82" s="167">
        <v>0</v>
      </c>
      <c r="T82" s="167">
        <v>0</v>
      </c>
      <c r="U82" s="167">
        <v>0</v>
      </c>
      <c r="V82" s="167">
        <v>0</v>
      </c>
      <c r="W82" s="168">
        <v>0</v>
      </c>
      <c r="X82" s="169">
        <v>0</v>
      </c>
    </row>
    <row r="83" spans="1:24">
      <c r="A83" s="170"/>
      <c r="B83" s="121"/>
      <c r="C83" s="167"/>
      <c r="D83" s="167"/>
      <c r="E83" s="167"/>
      <c r="F83" s="167"/>
      <c r="G83" s="167"/>
      <c r="H83" s="167"/>
      <c r="I83" s="167"/>
      <c r="J83" s="167"/>
      <c r="K83" s="167"/>
      <c r="L83" s="167"/>
      <c r="M83" s="167"/>
      <c r="N83" s="167"/>
      <c r="O83" s="167"/>
      <c r="P83" s="167"/>
      <c r="Q83" s="167"/>
      <c r="R83" s="167"/>
      <c r="S83" s="167"/>
      <c r="T83" s="167"/>
      <c r="U83" s="167"/>
      <c r="V83" s="167"/>
      <c r="W83" s="168"/>
      <c r="X83" s="169"/>
    </row>
    <row r="84" spans="1:24">
      <c r="A84" s="170"/>
      <c r="B84" s="128" t="s">
        <v>71</v>
      </c>
      <c r="C84" s="166">
        <v>5.5999999999999999E-3</v>
      </c>
      <c r="D84" s="167">
        <v>0</v>
      </c>
      <c r="E84" s="167">
        <v>0</v>
      </c>
      <c r="F84" s="167">
        <v>0</v>
      </c>
      <c r="G84" s="167">
        <v>0</v>
      </c>
      <c r="H84" s="167">
        <v>0</v>
      </c>
      <c r="I84" s="167">
        <v>0</v>
      </c>
      <c r="J84" s="167">
        <v>0</v>
      </c>
      <c r="K84" s="167">
        <v>0</v>
      </c>
      <c r="L84" s="167">
        <v>0</v>
      </c>
      <c r="M84" s="167">
        <v>0</v>
      </c>
      <c r="N84" s="167">
        <v>0</v>
      </c>
      <c r="O84" s="167">
        <v>0</v>
      </c>
      <c r="P84" s="167">
        <v>0</v>
      </c>
      <c r="Q84" s="167">
        <v>0</v>
      </c>
      <c r="R84" s="167">
        <v>0</v>
      </c>
      <c r="S84" s="167">
        <v>0</v>
      </c>
      <c r="T84" s="167">
        <v>0</v>
      </c>
      <c r="U84" s="167">
        <v>0</v>
      </c>
      <c r="V84" s="167">
        <v>0</v>
      </c>
      <c r="W84" s="168">
        <v>0</v>
      </c>
      <c r="X84" s="169">
        <v>0</v>
      </c>
    </row>
    <row r="85" spans="1:24">
      <c r="A85" s="170"/>
      <c r="B85" s="128" t="s">
        <v>72</v>
      </c>
      <c r="C85" s="167">
        <v>0</v>
      </c>
      <c r="D85" s="167">
        <v>0</v>
      </c>
      <c r="E85" s="167">
        <v>0</v>
      </c>
      <c r="F85" s="167">
        <v>0</v>
      </c>
      <c r="G85" s="167">
        <v>0</v>
      </c>
      <c r="H85" s="167">
        <v>0</v>
      </c>
      <c r="I85" s="167">
        <v>0</v>
      </c>
      <c r="J85" s="167">
        <v>0</v>
      </c>
      <c r="K85" s="167">
        <v>0</v>
      </c>
      <c r="L85" s="167">
        <v>0</v>
      </c>
      <c r="M85" s="167">
        <v>0</v>
      </c>
      <c r="N85" s="167">
        <v>0</v>
      </c>
      <c r="O85" s="167">
        <v>0</v>
      </c>
      <c r="P85" s="167">
        <v>0</v>
      </c>
      <c r="Q85" s="167">
        <v>0</v>
      </c>
      <c r="R85" s="167">
        <v>0</v>
      </c>
      <c r="S85" s="167">
        <v>0</v>
      </c>
      <c r="T85" s="167">
        <v>0</v>
      </c>
      <c r="U85" s="167">
        <v>0</v>
      </c>
      <c r="V85" s="167">
        <v>0</v>
      </c>
      <c r="W85" s="168">
        <v>0</v>
      </c>
      <c r="X85" s="169">
        <v>0</v>
      </c>
    </row>
    <row r="86" spans="1:24">
      <c r="A86" s="170"/>
      <c r="B86" s="130" t="s">
        <v>22</v>
      </c>
      <c r="C86" s="173">
        <v>5.5999999999999999E-3</v>
      </c>
      <c r="D86" s="173">
        <v>0</v>
      </c>
      <c r="E86" s="173">
        <v>0</v>
      </c>
      <c r="F86" s="173">
        <v>0</v>
      </c>
      <c r="G86" s="173">
        <v>0</v>
      </c>
      <c r="H86" s="173">
        <v>0</v>
      </c>
      <c r="I86" s="173">
        <v>0</v>
      </c>
      <c r="J86" s="173">
        <v>0</v>
      </c>
      <c r="K86" s="173">
        <v>0</v>
      </c>
      <c r="L86" s="173">
        <v>0</v>
      </c>
      <c r="M86" s="173">
        <v>0</v>
      </c>
      <c r="N86" s="173">
        <v>0</v>
      </c>
      <c r="O86" s="173">
        <v>0</v>
      </c>
      <c r="P86" s="173">
        <v>0</v>
      </c>
      <c r="Q86" s="173">
        <v>0</v>
      </c>
      <c r="R86" s="173">
        <v>0</v>
      </c>
      <c r="S86" s="173">
        <v>0</v>
      </c>
      <c r="T86" s="173">
        <v>0</v>
      </c>
      <c r="U86" s="173">
        <v>0</v>
      </c>
      <c r="V86" s="173">
        <v>0</v>
      </c>
      <c r="W86" s="174">
        <v>5.5999999999999999E-3</v>
      </c>
      <c r="X86" s="175">
        <v>0</v>
      </c>
    </row>
    <row r="87" spans="1:24">
      <c r="A87" s="129"/>
      <c r="B87" s="135"/>
      <c r="C87" s="131"/>
      <c r="D87" s="131"/>
      <c r="E87" s="131"/>
      <c r="F87" s="131"/>
      <c r="G87" s="131"/>
      <c r="H87" s="131"/>
      <c r="I87" s="131"/>
      <c r="J87" s="131"/>
      <c r="K87" s="131"/>
      <c r="L87" s="131"/>
      <c r="M87" s="131"/>
      <c r="N87" s="131"/>
      <c r="O87" s="131"/>
      <c r="P87" s="131"/>
      <c r="Q87" s="131"/>
      <c r="R87" s="131"/>
      <c r="S87" s="131"/>
      <c r="T87" s="131"/>
      <c r="U87" s="131"/>
      <c r="V87" s="131"/>
      <c r="W87" s="136"/>
      <c r="X87" s="137"/>
    </row>
    <row r="88" spans="1:24">
      <c r="A88" s="126"/>
      <c r="B88" s="128" t="s">
        <v>15</v>
      </c>
      <c r="C88" s="176">
        <v>0.96618357487922713</v>
      </c>
      <c r="D88" s="176">
        <v>0.93351070036640305</v>
      </c>
      <c r="E88" s="176">
        <v>0.90194270566802237</v>
      </c>
      <c r="F88" s="176">
        <v>0.87144222769857238</v>
      </c>
      <c r="G88" s="176">
        <v>0.84197316685852419</v>
      </c>
      <c r="H88" s="176">
        <v>0.81350064430775282</v>
      </c>
      <c r="I88" s="176">
        <v>0.78599096068381913</v>
      </c>
      <c r="J88" s="176">
        <v>0.75941155621625056</v>
      </c>
      <c r="K88" s="176">
        <v>0.73373097218961414</v>
      </c>
      <c r="L88" s="176">
        <v>0.70891881370977217</v>
      </c>
      <c r="M88" s="176">
        <v>0.68494571372924851</v>
      </c>
      <c r="N88" s="176">
        <v>0.66178329828912896</v>
      </c>
      <c r="O88" s="176">
        <v>0.63940415293635666</v>
      </c>
      <c r="P88" s="176">
        <v>0.61778179027667302</v>
      </c>
      <c r="Q88" s="176">
        <v>0.59689061862480497</v>
      </c>
      <c r="R88" s="176">
        <v>0.57670591171478747</v>
      </c>
      <c r="S88" s="176">
        <v>0.55720377943457733</v>
      </c>
      <c r="T88" s="176">
        <v>0.53836113955031628</v>
      </c>
      <c r="U88" s="176">
        <v>0.52015569038677911</v>
      </c>
      <c r="V88" s="176">
        <v>0.50256588443167061</v>
      </c>
      <c r="W88" s="177"/>
      <c r="X88" s="169"/>
    </row>
    <row r="89" spans="1:24" s="145" customFormat="1" ht="13.5" thickBot="1">
      <c r="A89" s="141"/>
      <c r="B89" s="20" t="s">
        <v>16</v>
      </c>
      <c r="C89" s="178">
        <v>5.5999999999999999E-3</v>
      </c>
      <c r="D89" s="178">
        <v>0</v>
      </c>
      <c r="E89" s="178">
        <v>0</v>
      </c>
      <c r="F89" s="178">
        <v>0</v>
      </c>
      <c r="G89" s="178">
        <v>0</v>
      </c>
      <c r="H89" s="178">
        <v>0</v>
      </c>
      <c r="I89" s="178">
        <v>0</v>
      </c>
      <c r="J89" s="178">
        <v>0</v>
      </c>
      <c r="K89" s="178">
        <v>0</v>
      </c>
      <c r="L89" s="178">
        <v>0</v>
      </c>
      <c r="M89" s="178">
        <v>0</v>
      </c>
      <c r="N89" s="178">
        <v>0</v>
      </c>
      <c r="O89" s="178">
        <v>0</v>
      </c>
      <c r="P89" s="178">
        <v>0</v>
      </c>
      <c r="Q89" s="178">
        <v>0</v>
      </c>
      <c r="R89" s="178">
        <v>0</v>
      </c>
      <c r="S89" s="178">
        <v>0</v>
      </c>
      <c r="T89" s="178">
        <v>0</v>
      </c>
      <c r="U89" s="178">
        <v>0</v>
      </c>
      <c r="V89" s="178">
        <v>0</v>
      </c>
      <c r="W89" s="179">
        <v>5.5999999999999999E-3</v>
      </c>
      <c r="X89" s="180">
        <v>0</v>
      </c>
    </row>
    <row r="90" spans="1:24" s="145" customFormat="1">
      <c r="A90" s="18"/>
      <c r="B90" s="16"/>
      <c r="C90" s="173"/>
      <c r="D90" s="173"/>
      <c r="E90" s="173"/>
      <c r="F90" s="173"/>
      <c r="G90" s="173"/>
      <c r="H90" s="173"/>
      <c r="I90" s="173"/>
      <c r="J90" s="173"/>
      <c r="K90" s="173"/>
      <c r="L90" s="173"/>
      <c r="M90" s="173"/>
      <c r="N90" s="173"/>
      <c r="O90" s="173"/>
      <c r="P90" s="173"/>
      <c r="Q90" s="173"/>
      <c r="R90" s="173"/>
      <c r="S90" s="173"/>
      <c r="T90" s="173"/>
      <c r="U90" s="173"/>
      <c r="V90" s="173"/>
      <c r="W90" s="173"/>
      <c r="X90" s="181"/>
    </row>
    <row r="91" spans="1:24">
      <c r="A91" s="15"/>
    </row>
    <row r="92" spans="1:24" s="15" customFormat="1" ht="18.75" customHeight="1" thickBot="1">
      <c r="A92" s="663" t="s">
        <v>81</v>
      </c>
      <c r="B92" s="663"/>
      <c r="C92" s="663"/>
      <c r="D92" s="663"/>
      <c r="E92" s="663"/>
      <c r="F92" s="663"/>
      <c r="G92" s="663"/>
      <c r="H92" s="663"/>
      <c r="I92" s="663"/>
      <c r="J92" s="663"/>
      <c r="K92" s="663"/>
      <c r="L92" s="663"/>
      <c r="M92" s="663"/>
      <c r="N92" s="663"/>
      <c r="O92" s="663"/>
      <c r="P92" s="663"/>
      <c r="Q92" s="663"/>
      <c r="R92" s="663"/>
      <c r="S92" s="663"/>
      <c r="T92" s="663"/>
      <c r="U92" s="663"/>
      <c r="V92" s="663"/>
      <c r="W92" s="663"/>
      <c r="X92" s="663"/>
    </row>
    <row r="93" spans="1:24" ht="12.75" customHeight="1">
      <c r="A93" s="112" t="s">
        <v>2</v>
      </c>
      <c r="B93" s="113" t="s">
        <v>3</v>
      </c>
      <c r="C93" s="114">
        <v>2013</v>
      </c>
      <c r="D93" s="114">
        <v>2014</v>
      </c>
      <c r="E93" s="114">
        <v>2015</v>
      </c>
      <c r="F93" s="114">
        <v>2016</v>
      </c>
      <c r="G93" s="114">
        <v>2017</v>
      </c>
      <c r="H93" s="114">
        <v>2018</v>
      </c>
      <c r="I93" s="114">
        <v>2019</v>
      </c>
      <c r="J93" s="114">
        <v>2020</v>
      </c>
      <c r="K93" s="114">
        <v>2021</v>
      </c>
      <c r="L93" s="114">
        <v>2022</v>
      </c>
      <c r="M93" s="114">
        <v>2023</v>
      </c>
      <c r="N93" s="114">
        <v>2024</v>
      </c>
      <c r="O93" s="114">
        <v>2025</v>
      </c>
      <c r="P93" s="114">
        <v>2026</v>
      </c>
      <c r="Q93" s="114">
        <v>2027</v>
      </c>
      <c r="R93" s="114">
        <v>2028</v>
      </c>
      <c r="S93" s="114">
        <v>2029</v>
      </c>
      <c r="T93" s="114">
        <v>2030</v>
      </c>
      <c r="U93" s="114">
        <v>2031</v>
      </c>
      <c r="V93" s="114">
        <v>2032</v>
      </c>
      <c r="W93" s="664" t="s">
        <v>4</v>
      </c>
      <c r="X93" s="665" t="s">
        <v>5</v>
      </c>
    </row>
    <row r="94" spans="1:24" ht="13.5" thickBot="1">
      <c r="A94" s="19" t="s">
        <v>6</v>
      </c>
      <c r="B94" s="20" t="s">
        <v>7</v>
      </c>
      <c r="C94" s="115">
        <v>1</v>
      </c>
      <c r="D94" s="115">
        <v>2</v>
      </c>
      <c r="E94" s="115">
        <v>3</v>
      </c>
      <c r="F94" s="115">
        <v>4</v>
      </c>
      <c r="G94" s="115">
        <v>5</v>
      </c>
      <c r="H94" s="115">
        <v>6</v>
      </c>
      <c r="I94" s="115">
        <v>7</v>
      </c>
      <c r="J94" s="115">
        <v>8</v>
      </c>
      <c r="K94" s="115">
        <v>9</v>
      </c>
      <c r="L94" s="115">
        <v>10</v>
      </c>
      <c r="M94" s="115">
        <v>11</v>
      </c>
      <c r="N94" s="115">
        <v>12</v>
      </c>
      <c r="O94" s="115">
        <v>13</v>
      </c>
      <c r="P94" s="115">
        <v>14</v>
      </c>
      <c r="Q94" s="115">
        <v>15</v>
      </c>
      <c r="R94" s="115">
        <v>16</v>
      </c>
      <c r="S94" s="115">
        <v>17</v>
      </c>
      <c r="T94" s="115">
        <v>18</v>
      </c>
      <c r="U94" s="115">
        <v>19</v>
      </c>
      <c r="V94" s="115">
        <v>20</v>
      </c>
      <c r="W94" s="661"/>
      <c r="X94" s="662"/>
    </row>
    <row r="95" spans="1:24">
      <c r="A95" s="182" t="s">
        <v>68</v>
      </c>
      <c r="B95" s="183" t="s">
        <v>76</v>
      </c>
      <c r="C95" s="114"/>
      <c r="D95" s="114"/>
      <c r="E95" s="114"/>
      <c r="F95" s="114"/>
      <c r="G95" s="114"/>
      <c r="H95" s="114"/>
      <c r="I95" s="114"/>
      <c r="J95" s="114"/>
      <c r="K95" s="114"/>
      <c r="L95" s="114"/>
      <c r="M95" s="114"/>
      <c r="N95" s="114"/>
      <c r="O95" s="114"/>
      <c r="P95" s="114"/>
      <c r="Q95" s="114"/>
      <c r="R95" s="114"/>
      <c r="S95" s="114"/>
      <c r="T95" s="114"/>
      <c r="U95" s="114"/>
      <c r="V95" s="114"/>
      <c r="W95" s="164"/>
      <c r="X95" s="165"/>
    </row>
    <row r="96" spans="1:24" s="118" customFormat="1" ht="38.25">
      <c r="A96" s="13"/>
      <c r="B96" s="121" t="s">
        <v>80</v>
      </c>
      <c r="C96" s="184">
        <v>2.8E-3</v>
      </c>
      <c r="D96" s="185">
        <v>0</v>
      </c>
      <c r="E96" s="185">
        <v>0</v>
      </c>
      <c r="F96" s="185">
        <v>0</v>
      </c>
      <c r="G96" s="185">
        <v>0</v>
      </c>
      <c r="H96" s="185">
        <v>0</v>
      </c>
      <c r="I96" s="185">
        <v>0</v>
      </c>
      <c r="J96" s="185">
        <v>0</v>
      </c>
      <c r="K96" s="185">
        <v>0</v>
      </c>
      <c r="L96" s="185">
        <v>0</v>
      </c>
      <c r="M96" s="185">
        <v>0</v>
      </c>
      <c r="N96" s="185">
        <v>0</v>
      </c>
      <c r="O96" s="185">
        <v>0</v>
      </c>
      <c r="P96" s="185">
        <v>0</v>
      </c>
      <c r="Q96" s="185">
        <v>0</v>
      </c>
      <c r="R96" s="185">
        <v>0</v>
      </c>
      <c r="S96" s="185">
        <v>0</v>
      </c>
      <c r="T96" s="185">
        <v>0</v>
      </c>
      <c r="U96" s="185">
        <v>0</v>
      </c>
      <c r="V96" s="185">
        <v>0</v>
      </c>
      <c r="W96" s="186">
        <v>2.8E-3</v>
      </c>
      <c r="X96" s="187">
        <v>0</v>
      </c>
    </row>
    <row r="97" spans="1:24" s="118" customFormat="1">
      <c r="A97" s="13"/>
      <c r="B97" s="127"/>
      <c r="C97" s="185"/>
      <c r="D97" s="185"/>
      <c r="E97" s="185"/>
      <c r="F97" s="185"/>
      <c r="G97" s="185"/>
      <c r="H97" s="185"/>
      <c r="I97" s="185"/>
      <c r="J97" s="185"/>
      <c r="K97" s="185"/>
      <c r="L97" s="185"/>
      <c r="M97" s="185"/>
      <c r="N97" s="185"/>
      <c r="O97" s="185"/>
      <c r="P97" s="185"/>
      <c r="Q97" s="185"/>
      <c r="R97" s="185"/>
      <c r="S97" s="185"/>
      <c r="T97" s="185"/>
      <c r="U97" s="185"/>
      <c r="V97" s="185"/>
      <c r="W97" s="188"/>
      <c r="X97" s="189"/>
    </row>
    <row r="98" spans="1:24" s="118" customFormat="1">
      <c r="A98" s="170"/>
      <c r="B98" s="121" t="s">
        <v>70</v>
      </c>
      <c r="C98" s="185">
        <v>0</v>
      </c>
      <c r="D98" s="185">
        <v>0</v>
      </c>
      <c r="E98" s="185">
        <v>0</v>
      </c>
      <c r="F98" s="185">
        <v>0</v>
      </c>
      <c r="G98" s="185">
        <v>0</v>
      </c>
      <c r="H98" s="185">
        <v>0</v>
      </c>
      <c r="I98" s="185">
        <v>0</v>
      </c>
      <c r="J98" s="185">
        <v>0</v>
      </c>
      <c r="K98" s="185">
        <v>0</v>
      </c>
      <c r="L98" s="185">
        <v>0</v>
      </c>
      <c r="M98" s="185">
        <v>0</v>
      </c>
      <c r="N98" s="185">
        <v>0</v>
      </c>
      <c r="O98" s="185">
        <v>0</v>
      </c>
      <c r="P98" s="185">
        <v>0</v>
      </c>
      <c r="Q98" s="185">
        <v>0</v>
      </c>
      <c r="R98" s="185">
        <v>0</v>
      </c>
      <c r="S98" s="185">
        <v>0</v>
      </c>
      <c r="T98" s="185">
        <v>0</v>
      </c>
      <c r="U98" s="185">
        <v>0</v>
      </c>
      <c r="V98" s="185">
        <v>0</v>
      </c>
      <c r="W98" s="186">
        <v>0</v>
      </c>
      <c r="X98" s="187">
        <v>0</v>
      </c>
    </row>
    <row r="99" spans="1:24" s="118" customFormat="1">
      <c r="A99" s="170"/>
      <c r="B99" s="121"/>
      <c r="C99" s="185"/>
      <c r="D99" s="185"/>
      <c r="E99" s="185"/>
      <c r="F99" s="185"/>
      <c r="G99" s="185"/>
      <c r="H99" s="185"/>
      <c r="I99" s="185"/>
      <c r="J99" s="185"/>
      <c r="K99" s="185"/>
      <c r="L99" s="185"/>
      <c r="M99" s="185"/>
      <c r="N99" s="185"/>
      <c r="O99" s="185"/>
      <c r="P99" s="185"/>
      <c r="Q99" s="185"/>
      <c r="R99" s="185"/>
      <c r="S99" s="185"/>
      <c r="T99" s="185"/>
      <c r="U99" s="185"/>
      <c r="V99" s="185"/>
      <c r="W99" s="186"/>
      <c r="X99" s="187"/>
    </row>
    <row r="100" spans="1:24" s="118" customFormat="1">
      <c r="A100" s="170"/>
      <c r="B100" s="128" t="s">
        <v>71</v>
      </c>
      <c r="C100" s="184">
        <v>2.8E-3</v>
      </c>
      <c r="D100" s="185">
        <v>0</v>
      </c>
      <c r="E100" s="185">
        <v>0</v>
      </c>
      <c r="F100" s="185">
        <v>0</v>
      </c>
      <c r="G100" s="185">
        <v>0</v>
      </c>
      <c r="H100" s="185">
        <v>0</v>
      </c>
      <c r="I100" s="185">
        <v>0</v>
      </c>
      <c r="J100" s="185">
        <v>0</v>
      </c>
      <c r="K100" s="185">
        <v>0</v>
      </c>
      <c r="L100" s="185">
        <v>0</v>
      </c>
      <c r="M100" s="185">
        <v>0</v>
      </c>
      <c r="N100" s="185">
        <v>0</v>
      </c>
      <c r="O100" s="185">
        <v>0</v>
      </c>
      <c r="P100" s="185">
        <v>0</v>
      </c>
      <c r="Q100" s="185">
        <v>0</v>
      </c>
      <c r="R100" s="185">
        <v>0</v>
      </c>
      <c r="S100" s="185">
        <v>0</v>
      </c>
      <c r="T100" s="185">
        <v>0</v>
      </c>
      <c r="U100" s="185">
        <v>0</v>
      </c>
      <c r="V100" s="185">
        <v>0</v>
      </c>
      <c r="W100" s="186">
        <v>2.8E-3</v>
      </c>
      <c r="X100" s="187">
        <v>0</v>
      </c>
    </row>
    <row r="101" spans="1:24" s="118" customFormat="1">
      <c r="A101" s="170"/>
      <c r="B101" s="128" t="s">
        <v>72</v>
      </c>
      <c r="C101" s="185">
        <v>0</v>
      </c>
      <c r="D101" s="185">
        <v>0</v>
      </c>
      <c r="E101" s="185">
        <v>0</v>
      </c>
      <c r="F101" s="185">
        <v>0</v>
      </c>
      <c r="G101" s="185">
        <v>0</v>
      </c>
      <c r="H101" s="185">
        <v>0</v>
      </c>
      <c r="I101" s="185">
        <v>0</v>
      </c>
      <c r="J101" s="185">
        <v>0</v>
      </c>
      <c r="K101" s="185">
        <v>0</v>
      </c>
      <c r="L101" s="185">
        <v>0</v>
      </c>
      <c r="M101" s="185">
        <v>0</v>
      </c>
      <c r="N101" s="185">
        <v>0</v>
      </c>
      <c r="O101" s="185">
        <v>0</v>
      </c>
      <c r="P101" s="185">
        <v>0</v>
      </c>
      <c r="Q101" s="185">
        <v>0</v>
      </c>
      <c r="R101" s="185">
        <v>0</v>
      </c>
      <c r="S101" s="185">
        <v>0</v>
      </c>
      <c r="T101" s="185">
        <v>0</v>
      </c>
      <c r="U101" s="185">
        <v>0</v>
      </c>
      <c r="V101" s="185">
        <v>0</v>
      </c>
      <c r="W101" s="186">
        <v>0</v>
      </c>
      <c r="X101" s="187">
        <v>0</v>
      </c>
    </row>
    <row r="102" spans="1:24" s="195" customFormat="1">
      <c r="A102" s="190"/>
      <c r="B102" s="130" t="s">
        <v>22</v>
      </c>
      <c r="C102" s="191">
        <v>2.8E-3</v>
      </c>
      <c r="D102" s="192">
        <v>0</v>
      </c>
      <c r="E102" s="192">
        <v>0</v>
      </c>
      <c r="F102" s="192">
        <v>0</v>
      </c>
      <c r="G102" s="192">
        <v>0</v>
      </c>
      <c r="H102" s="192">
        <v>0</v>
      </c>
      <c r="I102" s="192">
        <v>0</v>
      </c>
      <c r="J102" s="192">
        <v>0</v>
      </c>
      <c r="K102" s="192">
        <v>0</v>
      </c>
      <c r="L102" s="192">
        <v>0</v>
      </c>
      <c r="M102" s="192">
        <v>0</v>
      </c>
      <c r="N102" s="192">
        <v>0</v>
      </c>
      <c r="O102" s="192">
        <v>0</v>
      </c>
      <c r="P102" s="192">
        <v>0</v>
      </c>
      <c r="Q102" s="192">
        <v>0</v>
      </c>
      <c r="R102" s="192">
        <v>0</v>
      </c>
      <c r="S102" s="192">
        <v>0</v>
      </c>
      <c r="T102" s="192">
        <v>0</v>
      </c>
      <c r="U102" s="192">
        <v>0</v>
      </c>
      <c r="V102" s="192">
        <v>0</v>
      </c>
      <c r="W102" s="193">
        <v>2.8E-3</v>
      </c>
      <c r="X102" s="194">
        <v>0</v>
      </c>
    </row>
    <row r="103" spans="1:24" s="195" customFormat="1">
      <c r="A103" s="129"/>
      <c r="B103" s="135"/>
      <c r="C103" s="131"/>
      <c r="D103" s="131"/>
      <c r="E103" s="131"/>
      <c r="F103" s="131"/>
      <c r="G103" s="131"/>
      <c r="H103" s="131"/>
      <c r="I103" s="131"/>
      <c r="J103" s="131"/>
      <c r="K103" s="131"/>
      <c r="L103" s="131"/>
      <c r="M103" s="131"/>
      <c r="N103" s="131"/>
      <c r="O103" s="131"/>
      <c r="P103" s="131"/>
      <c r="Q103" s="131"/>
      <c r="R103" s="131"/>
      <c r="S103" s="131"/>
      <c r="T103" s="131"/>
      <c r="U103" s="131"/>
      <c r="V103" s="131"/>
      <c r="W103" s="136"/>
      <c r="X103" s="137"/>
    </row>
    <row r="104" spans="1:24">
      <c r="A104" s="126"/>
      <c r="B104" s="128" t="s">
        <v>15</v>
      </c>
      <c r="C104" s="196">
        <v>0.96618357487922713</v>
      </c>
      <c r="D104" s="196">
        <v>0.93351070036640305</v>
      </c>
      <c r="E104" s="196">
        <v>0.90194270566802237</v>
      </c>
      <c r="F104" s="196">
        <v>0.87144222769857238</v>
      </c>
      <c r="G104" s="196">
        <v>0.84197316685852419</v>
      </c>
      <c r="H104" s="196">
        <v>0.81350064430775282</v>
      </c>
      <c r="I104" s="196">
        <v>0.78599096068381913</v>
      </c>
      <c r="J104" s="196">
        <v>0.75941155621625056</v>
      </c>
      <c r="K104" s="196">
        <v>0.73373097218961414</v>
      </c>
      <c r="L104" s="196">
        <v>0.70891881370977217</v>
      </c>
      <c r="M104" s="196">
        <v>0.68494571372924851</v>
      </c>
      <c r="N104" s="196">
        <v>0.66178329828912896</v>
      </c>
      <c r="O104" s="196">
        <v>0.63940415293635666</v>
      </c>
      <c r="P104" s="196">
        <v>0.61778179027667302</v>
      </c>
      <c r="Q104" s="196">
        <v>0.59689061862480497</v>
      </c>
      <c r="R104" s="196">
        <v>0.57670591171478747</v>
      </c>
      <c r="S104" s="196">
        <v>0.55720377943457733</v>
      </c>
      <c r="T104" s="196">
        <v>0.53836113955031628</v>
      </c>
      <c r="U104" s="196">
        <v>0.52015569038677911</v>
      </c>
      <c r="V104" s="196">
        <v>0.50256588443167061</v>
      </c>
      <c r="W104" s="197"/>
      <c r="X104" s="187"/>
    </row>
    <row r="105" spans="1:24" s="145" customFormat="1" ht="13.5" thickBot="1">
      <c r="A105" s="141"/>
      <c r="B105" s="20" t="s">
        <v>16</v>
      </c>
      <c r="C105" s="198">
        <v>2.7053140096618359E-3</v>
      </c>
      <c r="D105" s="199">
        <v>0</v>
      </c>
      <c r="E105" s="199">
        <v>0</v>
      </c>
      <c r="F105" s="199">
        <v>0</v>
      </c>
      <c r="G105" s="199">
        <v>0</v>
      </c>
      <c r="H105" s="199">
        <v>0</v>
      </c>
      <c r="I105" s="199">
        <v>0</v>
      </c>
      <c r="J105" s="199">
        <v>0</v>
      </c>
      <c r="K105" s="199">
        <v>0</v>
      </c>
      <c r="L105" s="199">
        <v>0</v>
      </c>
      <c r="M105" s="199">
        <v>0</v>
      </c>
      <c r="N105" s="199">
        <v>0</v>
      </c>
      <c r="O105" s="199">
        <v>0</v>
      </c>
      <c r="P105" s="199">
        <v>0</v>
      </c>
      <c r="Q105" s="199">
        <v>0</v>
      </c>
      <c r="R105" s="199">
        <v>0</v>
      </c>
      <c r="S105" s="199">
        <v>0</v>
      </c>
      <c r="T105" s="199">
        <v>0</v>
      </c>
      <c r="U105" s="199">
        <v>0</v>
      </c>
      <c r="V105" s="199">
        <v>0</v>
      </c>
      <c r="W105" s="200">
        <v>2.7053140096618359E-3</v>
      </c>
      <c r="X105" s="201">
        <v>0</v>
      </c>
    </row>
    <row r="106" spans="1:24" s="145" customFormat="1">
      <c r="A106" s="18"/>
      <c r="B106" s="16"/>
      <c r="C106" s="191"/>
      <c r="D106" s="202"/>
      <c r="E106" s="202"/>
      <c r="F106" s="202"/>
      <c r="G106" s="202"/>
      <c r="H106" s="202"/>
      <c r="I106" s="202"/>
      <c r="J106" s="202"/>
      <c r="K106" s="202"/>
      <c r="L106" s="202"/>
      <c r="M106" s="202"/>
      <c r="N106" s="202"/>
      <c r="O106" s="202"/>
      <c r="P106" s="202"/>
      <c r="Q106" s="202"/>
      <c r="R106" s="202"/>
      <c r="S106" s="202"/>
      <c r="T106" s="202"/>
      <c r="U106" s="202"/>
      <c r="V106" s="202"/>
      <c r="W106" s="191"/>
      <c r="X106" s="202"/>
    </row>
    <row r="107" spans="1:24">
      <c r="A107" s="15"/>
    </row>
    <row r="108" spans="1:24" ht="17.25" customHeight="1" thickBot="1">
      <c r="A108" s="663" t="s">
        <v>82</v>
      </c>
      <c r="B108" s="663"/>
      <c r="C108" s="663"/>
      <c r="D108" s="663"/>
      <c r="E108" s="663"/>
      <c r="F108" s="663"/>
      <c r="G108" s="663"/>
      <c r="H108" s="663"/>
      <c r="I108" s="663"/>
      <c r="J108" s="663"/>
      <c r="K108" s="663"/>
      <c r="L108" s="663"/>
      <c r="M108" s="663"/>
      <c r="N108" s="663"/>
      <c r="O108" s="663"/>
      <c r="P108" s="663"/>
      <c r="Q108" s="663"/>
      <c r="R108" s="663"/>
      <c r="S108" s="663"/>
      <c r="T108" s="663"/>
      <c r="U108" s="663"/>
      <c r="V108" s="663"/>
      <c r="W108" s="663"/>
      <c r="X108" s="663"/>
    </row>
    <row r="109" spans="1:24" ht="12.75" customHeight="1">
      <c r="A109" s="112" t="s">
        <v>2</v>
      </c>
      <c r="B109" s="113" t="s">
        <v>3</v>
      </c>
      <c r="C109" s="114">
        <v>2013</v>
      </c>
      <c r="D109" s="114">
        <v>2014</v>
      </c>
      <c r="E109" s="114">
        <v>2015</v>
      </c>
      <c r="F109" s="114">
        <v>2016</v>
      </c>
      <c r="G109" s="114">
        <v>2017</v>
      </c>
      <c r="H109" s="114">
        <v>2018</v>
      </c>
      <c r="I109" s="114">
        <v>2019</v>
      </c>
      <c r="J109" s="114">
        <v>2020</v>
      </c>
      <c r="K109" s="114">
        <v>2021</v>
      </c>
      <c r="L109" s="114">
        <v>2022</v>
      </c>
      <c r="M109" s="114">
        <v>2023</v>
      </c>
      <c r="N109" s="114">
        <v>2024</v>
      </c>
      <c r="O109" s="114">
        <v>2025</v>
      </c>
      <c r="P109" s="114">
        <v>2026</v>
      </c>
      <c r="Q109" s="114">
        <v>2027</v>
      </c>
      <c r="R109" s="114">
        <v>2028</v>
      </c>
      <c r="S109" s="114">
        <v>2029</v>
      </c>
      <c r="T109" s="114">
        <v>2030</v>
      </c>
      <c r="U109" s="114">
        <v>2031</v>
      </c>
      <c r="V109" s="114">
        <v>2032</v>
      </c>
      <c r="W109" s="664" t="s">
        <v>4</v>
      </c>
      <c r="X109" s="665" t="s">
        <v>5</v>
      </c>
    </row>
    <row r="110" spans="1:24" ht="13.5" thickBot="1">
      <c r="A110" s="19" t="s">
        <v>6</v>
      </c>
      <c r="B110" s="20" t="s">
        <v>7</v>
      </c>
      <c r="C110" s="115">
        <v>1</v>
      </c>
      <c r="D110" s="115">
        <v>2</v>
      </c>
      <c r="E110" s="115">
        <v>3</v>
      </c>
      <c r="F110" s="115">
        <v>4</v>
      </c>
      <c r="G110" s="115">
        <v>5</v>
      </c>
      <c r="H110" s="115">
        <v>6</v>
      </c>
      <c r="I110" s="115">
        <v>7</v>
      </c>
      <c r="J110" s="115">
        <v>8</v>
      </c>
      <c r="K110" s="115">
        <v>9</v>
      </c>
      <c r="L110" s="115">
        <v>10</v>
      </c>
      <c r="M110" s="115">
        <v>11</v>
      </c>
      <c r="N110" s="115">
        <v>12</v>
      </c>
      <c r="O110" s="115">
        <v>13</v>
      </c>
      <c r="P110" s="115">
        <v>14</v>
      </c>
      <c r="Q110" s="115">
        <v>15</v>
      </c>
      <c r="R110" s="115">
        <v>16</v>
      </c>
      <c r="S110" s="115">
        <v>17</v>
      </c>
      <c r="T110" s="115">
        <v>18</v>
      </c>
      <c r="U110" s="115">
        <v>19</v>
      </c>
      <c r="V110" s="115">
        <v>20</v>
      </c>
      <c r="W110" s="661"/>
      <c r="X110" s="662"/>
    </row>
    <row r="111" spans="1:24">
      <c r="A111" s="126" t="s">
        <v>83</v>
      </c>
      <c r="B111" s="183" t="s">
        <v>76</v>
      </c>
      <c r="C111" s="118"/>
      <c r="D111" s="118"/>
      <c r="E111" s="118"/>
      <c r="F111" s="118"/>
      <c r="G111" s="118"/>
      <c r="H111" s="118"/>
      <c r="I111" s="118"/>
      <c r="J111" s="118"/>
      <c r="K111" s="118"/>
      <c r="L111" s="118"/>
      <c r="M111" s="118"/>
      <c r="N111" s="118"/>
      <c r="O111" s="118"/>
      <c r="P111" s="118"/>
      <c r="Q111" s="118"/>
      <c r="R111" s="118"/>
      <c r="S111" s="118"/>
      <c r="T111" s="118"/>
      <c r="U111" s="118"/>
      <c r="V111" s="118"/>
      <c r="W111" s="119"/>
      <c r="X111" s="120"/>
    </row>
    <row r="112" spans="1:24" ht="38.25">
      <c r="A112" s="13"/>
      <c r="B112" s="156" t="s">
        <v>84</v>
      </c>
      <c r="C112" s="157">
        <v>0.01</v>
      </c>
      <c r="D112" s="157">
        <v>0.01</v>
      </c>
      <c r="E112" s="157">
        <v>0.01</v>
      </c>
      <c r="F112" s="123">
        <v>0</v>
      </c>
      <c r="G112" s="123">
        <v>0</v>
      </c>
      <c r="H112" s="123">
        <v>0</v>
      </c>
      <c r="I112" s="123">
        <v>0</v>
      </c>
      <c r="J112" s="123">
        <v>0</v>
      </c>
      <c r="K112" s="123">
        <v>0</v>
      </c>
      <c r="L112" s="123">
        <v>0</v>
      </c>
      <c r="M112" s="123">
        <v>0</v>
      </c>
      <c r="N112" s="123">
        <v>0</v>
      </c>
      <c r="O112" s="123">
        <v>0</v>
      </c>
      <c r="P112" s="123">
        <v>0</v>
      </c>
      <c r="Q112" s="123">
        <v>0</v>
      </c>
      <c r="R112" s="123">
        <v>0</v>
      </c>
      <c r="S112" s="123">
        <v>0</v>
      </c>
      <c r="T112" s="123">
        <v>0</v>
      </c>
      <c r="U112" s="123">
        <v>0</v>
      </c>
      <c r="V112" s="123">
        <v>0</v>
      </c>
      <c r="W112" s="124">
        <v>0.03</v>
      </c>
      <c r="X112" s="125">
        <v>1.5E-3</v>
      </c>
    </row>
    <row r="113" spans="1:24" ht="38.25">
      <c r="A113" s="126"/>
      <c r="B113" s="156" t="s">
        <v>85</v>
      </c>
      <c r="C113" s="157">
        <v>4.1999999999999997E-3</v>
      </c>
      <c r="D113" s="123">
        <v>0</v>
      </c>
      <c r="E113" s="123">
        <v>0</v>
      </c>
      <c r="F113" s="123">
        <v>0</v>
      </c>
      <c r="G113" s="123">
        <v>0</v>
      </c>
      <c r="H113" s="123">
        <v>0</v>
      </c>
      <c r="I113" s="123">
        <v>0</v>
      </c>
      <c r="J113" s="123">
        <v>0</v>
      </c>
      <c r="K113" s="123">
        <v>0</v>
      </c>
      <c r="L113" s="123">
        <v>0</v>
      </c>
      <c r="M113" s="123">
        <v>0</v>
      </c>
      <c r="N113" s="123">
        <v>0</v>
      </c>
      <c r="O113" s="123">
        <v>0</v>
      </c>
      <c r="P113" s="123">
        <v>0</v>
      </c>
      <c r="Q113" s="123">
        <v>0</v>
      </c>
      <c r="R113" s="123">
        <v>0</v>
      </c>
      <c r="S113" s="123">
        <v>0</v>
      </c>
      <c r="T113" s="123">
        <v>0</v>
      </c>
      <c r="U113" s="123">
        <v>0</v>
      </c>
      <c r="V113" s="123">
        <v>0</v>
      </c>
      <c r="W113" s="124">
        <v>4.1999999999999997E-3</v>
      </c>
      <c r="X113" s="125">
        <v>2.0999999999999998E-4</v>
      </c>
    </row>
    <row r="114" spans="1:24">
      <c r="A114" s="126"/>
      <c r="B114" s="127"/>
      <c r="C114" s="157"/>
      <c r="D114" s="123"/>
      <c r="E114" s="123"/>
      <c r="F114" s="123"/>
      <c r="G114" s="123"/>
      <c r="H114" s="123"/>
      <c r="I114" s="123"/>
      <c r="J114" s="123"/>
      <c r="K114" s="123"/>
      <c r="L114" s="123"/>
      <c r="M114" s="123"/>
      <c r="N114" s="123"/>
      <c r="O114" s="123"/>
      <c r="P114" s="123"/>
      <c r="Q114" s="123"/>
      <c r="R114" s="123"/>
      <c r="S114" s="123"/>
      <c r="T114" s="123"/>
      <c r="U114" s="123"/>
      <c r="V114" s="123"/>
      <c r="W114" s="124"/>
      <c r="X114" s="125"/>
    </row>
    <row r="115" spans="1:24">
      <c r="A115" s="126"/>
      <c r="B115" s="121" t="s">
        <v>70</v>
      </c>
      <c r="C115" s="203">
        <v>0</v>
      </c>
      <c r="D115" s="203">
        <v>0</v>
      </c>
      <c r="E115" s="203">
        <v>0</v>
      </c>
      <c r="F115" s="203">
        <v>0</v>
      </c>
      <c r="G115" s="203">
        <v>0</v>
      </c>
      <c r="H115" s="203">
        <v>0</v>
      </c>
      <c r="I115" s="203">
        <v>0</v>
      </c>
      <c r="J115" s="203">
        <v>0</v>
      </c>
      <c r="K115" s="203">
        <v>0</v>
      </c>
      <c r="L115" s="203">
        <v>0</v>
      </c>
      <c r="M115" s="203">
        <v>0</v>
      </c>
      <c r="N115" s="203">
        <v>0</v>
      </c>
      <c r="O115" s="203">
        <v>0</v>
      </c>
      <c r="P115" s="203">
        <v>0</v>
      </c>
      <c r="Q115" s="203">
        <v>0</v>
      </c>
      <c r="R115" s="203">
        <v>0</v>
      </c>
      <c r="S115" s="203">
        <v>0</v>
      </c>
      <c r="T115" s="203">
        <v>0</v>
      </c>
      <c r="U115" s="203">
        <v>0</v>
      </c>
      <c r="V115" s="203">
        <v>0</v>
      </c>
      <c r="W115" s="124">
        <v>0</v>
      </c>
      <c r="X115" s="125">
        <v>0</v>
      </c>
    </row>
    <row r="116" spans="1:24">
      <c r="A116" s="126"/>
      <c r="B116" s="121"/>
      <c r="C116" s="203"/>
      <c r="D116" s="203"/>
      <c r="E116" s="203"/>
      <c r="F116" s="203"/>
      <c r="G116" s="203"/>
      <c r="H116" s="203"/>
      <c r="I116" s="203"/>
      <c r="J116" s="203"/>
      <c r="K116" s="203"/>
      <c r="L116" s="203"/>
      <c r="M116" s="203"/>
      <c r="N116" s="203"/>
      <c r="O116" s="203"/>
      <c r="P116" s="203"/>
      <c r="Q116" s="203"/>
      <c r="R116" s="203"/>
      <c r="S116" s="203"/>
      <c r="T116" s="203"/>
      <c r="U116" s="203"/>
      <c r="V116" s="203"/>
      <c r="W116" s="124"/>
      <c r="X116" s="125"/>
    </row>
    <row r="117" spans="1:24">
      <c r="A117" s="126"/>
      <c r="B117" s="128" t="s">
        <v>71</v>
      </c>
      <c r="C117" s="203">
        <v>1.4200000000000001E-2</v>
      </c>
      <c r="D117" s="203">
        <v>0.01</v>
      </c>
      <c r="E117" s="203">
        <v>0.01</v>
      </c>
      <c r="F117" s="203">
        <v>0</v>
      </c>
      <c r="G117" s="203">
        <v>0</v>
      </c>
      <c r="H117" s="203">
        <v>0</v>
      </c>
      <c r="I117" s="203">
        <v>0</v>
      </c>
      <c r="J117" s="203">
        <v>0</v>
      </c>
      <c r="K117" s="203">
        <v>0</v>
      </c>
      <c r="L117" s="203">
        <v>0</v>
      </c>
      <c r="M117" s="203">
        <v>0</v>
      </c>
      <c r="N117" s="203">
        <v>0</v>
      </c>
      <c r="O117" s="203">
        <v>0</v>
      </c>
      <c r="P117" s="203">
        <v>0</v>
      </c>
      <c r="Q117" s="203">
        <v>0</v>
      </c>
      <c r="R117" s="203">
        <v>0</v>
      </c>
      <c r="S117" s="203">
        <v>0</v>
      </c>
      <c r="T117" s="203">
        <v>0</v>
      </c>
      <c r="U117" s="203">
        <v>0</v>
      </c>
      <c r="V117" s="203">
        <v>0</v>
      </c>
      <c r="W117" s="124">
        <v>3.4200000000000001E-2</v>
      </c>
      <c r="X117" s="125">
        <v>1.7100000000000001E-3</v>
      </c>
    </row>
    <row r="118" spans="1:24">
      <c r="A118" s="126"/>
      <c r="B118" s="128" t="s">
        <v>72</v>
      </c>
      <c r="C118" s="123">
        <v>0</v>
      </c>
      <c r="D118" s="123">
        <v>0</v>
      </c>
      <c r="E118" s="123">
        <v>0</v>
      </c>
      <c r="F118" s="123">
        <v>0</v>
      </c>
      <c r="G118" s="123">
        <v>0</v>
      </c>
      <c r="H118" s="123">
        <v>0</v>
      </c>
      <c r="I118" s="123">
        <v>0</v>
      </c>
      <c r="J118" s="123">
        <v>0</v>
      </c>
      <c r="K118" s="123">
        <v>0</v>
      </c>
      <c r="L118" s="123">
        <v>0</v>
      </c>
      <c r="M118" s="123">
        <v>0</v>
      </c>
      <c r="N118" s="123">
        <v>0</v>
      </c>
      <c r="O118" s="123">
        <v>0</v>
      </c>
      <c r="P118" s="123">
        <v>0</v>
      </c>
      <c r="Q118" s="123">
        <v>0</v>
      </c>
      <c r="R118" s="123">
        <v>0</v>
      </c>
      <c r="S118" s="123">
        <v>0</v>
      </c>
      <c r="T118" s="123">
        <v>0</v>
      </c>
      <c r="U118" s="123">
        <v>0</v>
      </c>
      <c r="V118" s="123">
        <v>0</v>
      </c>
      <c r="W118" s="124">
        <v>0</v>
      </c>
      <c r="X118" s="125">
        <v>0</v>
      </c>
    </row>
    <row r="119" spans="1:24">
      <c r="A119" s="129"/>
      <c r="B119" s="130" t="s">
        <v>22</v>
      </c>
      <c r="C119" s="131">
        <v>1.4200000000000001E-2</v>
      </c>
      <c r="D119" s="131">
        <v>0.01</v>
      </c>
      <c r="E119" s="131">
        <v>0.01</v>
      </c>
      <c r="F119" s="131">
        <v>0</v>
      </c>
      <c r="G119" s="131">
        <v>0</v>
      </c>
      <c r="H119" s="131">
        <v>0</v>
      </c>
      <c r="I119" s="131">
        <v>0</v>
      </c>
      <c r="J119" s="131">
        <v>0</v>
      </c>
      <c r="K119" s="131">
        <v>0</v>
      </c>
      <c r="L119" s="131">
        <v>0</v>
      </c>
      <c r="M119" s="131">
        <v>0</v>
      </c>
      <c r="N119" s="131">
        <v>0</v>
      </c>
      <c r="O119" s="131">
        <v>0</v>
      </c>
      <c r="P119" s="131">
        <v>0</v>
      </c>
      <c r="Q119" s="131">
        <v>0</v>
      </c>
      <c r="R119" s="131">
        <v>0</v>
      </c>
      <c r="S119" s="131">
        <v>0</v>
      </c>
      <c r="T119" s="131">
        <v>0</v>
      </c>
      <c r="U119" s="131">
        <v>0</v>
      </c>
      <c r="V119" s="131">
        <v>0</v>
      </c>
      <c r="W119" s="132">
        <v>3.4200000000000001E-2</v>
      </c>
      <c r="X119" s="133">
        <v>1.7100000000000001E-3</v>
      </c>
    </row>
    <row r="120" spans="1:24">
      <c r="A120" s="129"/>
      <c r="B120" s="135"/>
      <c r="C120" s="131"/>
      <c r="D120" s="131"/>
      <c r="E120" s="131"/>
      <c r="F120" s="131"/>
      <c r="G120" s="131"/>
      <c r="H120" s="131"/>
      <c r="I120" s="131"/>
      <c r="J120" s="131"/>
      <c r="K120" s="131"/>
      <c r="L120" s="131"/>
      <c r="M120" s="131"/>
      <c r="N120" s="131"/>
      <c r="O120" s="131"/>
      <c r="P120" s="131"/>
      <c r="Q120" s="131"/>
      <c r="R120" s="131"/>
      <c r="S120" s="131"/>
      <c r="T120" s="131"/>
      <c r="U120" s="131"/>
      <c r="V120" s="131"/>
      <c r="W120" s="136"/>
      <c r="X120" s="137"/>
    </row>
    <row r="121" spans="1:24">
      <c r="A121" s="126"/>
      <c r="B121" s="128" t="s">
        <v>15</v>
      </c>
      <c r="C121" s="123">
        <v>0.96618357487922713</v>
      </c>
      <c r="D121" s="123">
        <v>0.93351070036640305</v>
      </c>
      <c r="E121" s="123">
        <v>0.90194270566802237</v>
      </c>
      <c r="F121" s="123">
        <v>0.87144222769857238</v>
      </c>
      <c r="G121" s="123">
        <v>0.84197316685852419</v>
      </c>
      <c r="H121" s="123">
        <v>0.81350064430775282</v>
      </c>
      <c r="I121" s="123">
        <v>0.78599096068381913</v>
      </c>
      <c r="J121" s="123">
        <v>0.75941155621625056</v>
      </c>
      <c r="K121" s="123">
        <v>0.73373097218961414</v>
      </c>
      <c r="L121" s="123">
        <v>0.70891881370977217</v>
      </c>
      <c r="M121" s="123">
        <v>0.68494571372924851</v>
      </c>
      <c r="N121" s="123">
        <v>0.66178329828912896</v>
      </c>
      <c r="O121" s="123">
        <v>0.63940415293635666</v>
      </c>
      <c r="P121" s="123">
        <v>0.61778179027667302</v>
      </c>
      <c r="Q121" s="123">
        <v>0.59689061862480497</v>
      </c>
      <c r="R121" s="123">
        <v>0.57670591171478747</v>
      </c>
      <c r="S121" s="123">
        <v>0.55720377943457733</v>
      </c>
      <c r="T121" s="123">
        <v>0.53836113955031628</v>
      </c>
      <c r="U121" s="123">
        <v>0.52015569038677911</v>
      </c>
      <c r="V121" s="123">
        <v>0.50256588443167061</v>
      </c>
      <c r="W121" s="124"/>
      <c r="X121" s="133"/>
    </row>
    <row r="122" spans="1:24" ht="13.5" thickBot="1">
      <c r="A122" s="141"/>
      <c r="B122" s="20" t="s">
        <v>16</v>
      </c>
      <c r="C122" s="142">
        <v>1.3719806763285027E-2</v>
      </c>
      <c r="D122" s="142">
        <v>9.3351070036640314E-3</v>
      </c>
      <c r="E122" s="142">
        <v>9.0194270566802247E-3</v>
      </c>
      <c r="F122" s="142">
        <v>0</v>
      </c>
      <c r="G122" s="142">
        <v>0</v>
      </c>
      <c r="H122" s="142">
        <v>0</v>
      </c>
      <c r="I122" s="142">
        <v>0</v>
      </c>
      <c r="J122" s="142">
        <v>0</v>
      </c>
      <c r="K122" s="142">
        <v>0</v>
      </c>
      <c r="L122" s="142">
        <v>0</v>
      </c>
      <c r="M122" s="142">
        <v>0</v>
      </c>
      <c r="N122" s="142">
        <v>0</v>
      </c>
      <c r="O122" s="142">
        <v>0</v>
      </c>
      <c r="P122" s="142">
        <v>0</v>
      </c>
      <c r="Q122" s="142">
        <v>0</v>
      </c>
      <c r="R122" s="142">
        <v>0</v>
      </c>
      <c r="S122" s="142">
        <v>0</v>
      </c>
      <c r="T122" s="142">
        <v>0</v>
      </c>
      <c r="U122" s="142">
        <v>0</v>
      </c>
      <c r="V122" s="142">
        <v>0</v>
      </c>
      <c r="W122" s="143">
        <v>3.2074340823629283E-2</v>
      </c>
      <c r="X122" s="144">
        <v>1.6037170411814642E-3</v>
      </c>
    </row>
    <row r="123" spans="1:24">
      <c r="A123" s="15"/>
    </row>
    <row r="124" spans="1:24">
      <c r="A124" s="15"/>
    </row>
    <row r="125" spans="1:24" ht="18.75" customHeight="1" thickBot="1">
      <c r="A125" s="663" t="s">
        <v>86</v>
      </c>
      <c r="B125" s="663"/>
      <c r="C125" s="663"/>
      <c r="D125" s="663"/>
      <c r="E125" s="663"/>
      <c r="F125" s="663"/>
      <c r="G125" s="663"/>
      <c r="H125" s="663"/>
      <c r="I125" s="663"/>
      <c r="J125" s="663"/>
      <c r="K125" s="663"/>
      <c r="L125" s="663"/>
      <c r="M125" s="663"/>
      <c r="N125" s="663"/>
      <c r="O125" s="663"/>
      <c r="P125" s="663"/>
      <c r="Q125" s="663"/>
      <c r="R125" s="663"/>
      <c r="S125" s="663"/>
      <c r="T125" s="663"/>
      <c r="U125" s="663"/>
      <c r="V125" s="663"/>
      <c r="W125" s="663"/>
      <c r="X125" s="663"/>
    </row>
    <row r="126" spans="1:24" ht="12.75" customHeight="1">
      <c r="A126" s="112" t="s">
        <v>2</v>
      </c>
      <c r="B126" s="113" t="s">
        <v>3</v>
      </c>
      <c r="C126" s="114">
        <v>2013</v>
      </c>
      <c r="D126" s="114">
        <v>2014</v>
      </c>
      <c r="E126" s="114">
        <v>2015</v>
      </c>
      <c r="F126" s="114">
        <v>2016</v>
      </c>
      <c r="G126" s="114">
        <v>2017</v>
      </c>
      <c r="H126" s="114">
        <v>2018</v>
      </c>
      <c r="I126" s="114">
        <v>2019</v>
      </c>
      <c r="J126" s="114">
        <v>2020</v>
      </c>
      <c r="K126" s="114">
        <v>2021</v>
      </c>
      <c r="L126" s="114">
        <v>2022</v>
      </c>
      <c r="M126" s="114">
        <v>2023</v>
      </c>
      <c r="N126" s="114">
        <v>2024</v>
      </c>
      <c r="O126" s="114">
        <v>2025</v>
      </c>
      <c r="P126" s="114">
        <v>2026</v>
      </c>
      <c r="Q126" s="114">
        <v>2027</v>
      </c>
      <c r="R126" s="114">
        <v>2028</v>
      </c>
      <c r="S126" s="114">
        <v>2029</v>
      </c>
      <c r="T126" s="114">
        <v>2030</v>
      </c>
      <c r="U126" s="114">
        <v>2031</v>
      </c>
      <c r="V126" s="114">
        <v>2032</v>
      </c>
      <c r="W126" s="664" t="s">
        <v>4</v>
      </c>
      <c r="X126" s="665" t="s">
        <v>5</v>
      </c>
    </row>
    <row r="127" spans="1:24" ht="13.5" thickBot="1">
      <c r="A127" s="19" t="s">
        <v>6</v>
      </c>
      <c r="B127" s="20" t="s">
        <v>7</v>
      </c>
      <c r="C127" s="115">
        <v>1</v>
      </c>
      <c r="D127" s="115">
        <v>2</v>
      </c>
      <c r="E127" s="115">
        <v>3</v>
      </c>
      <c r="F127" s="115">
        <v>4</v>
      </c>
      <c r="G127" s="115">
        <v>5</v>
      </c>
      <c r="H127" s="115">
        <v>6</v>
      </c>
      <c r="I127" s="115">
        <v>7</v>
      </c>
      <c r="J127" s="115">
        <v>8</v>
      </c>
      <c r="K127" s="115">
        <v>9</v>
      </c>
      <c r="L127" s="115">
        <v>10</v>
      </c>
      <c r="M127" s="115">
        <v>11</v>
      </c>
      <c r="N127" s="115">
        <v>12</v>
      </c>
      <c r="O127" s="115">
        <v>13</v>
      </c>
      <c r="P127" s="115">
        <v>14</v>
      </c>
      <c r="Q127" s="115">
        <v>15</v>
      </c>
      <c r="R127" s="115">
        <v>16</v>
      </c>
      <c r="S127" s="115">
        <v>17</v>
      </c>
      <c r="T127" s="115">
        <v>18</v>
      </c>
      <c r="U127" s="115">
        <v>19</v>
      </c>
      <c r="V127" s="115">
        <v>20</v>
      </c>
      <c r="W127" s="661"/>
      <c r="X127" s="662"/>
    </row>
    <row r="128" spans="1:24">
      <c r="A128" s="126"/>
      <c r="B128" s="183" t="s">
        <v>76</v>
      </c>
      <c r="C128" s="118"/>
      <c r="D128" s="118"/>
      <c r="E128" s="118"/>
      <c r="F128" s="118"/>
      <c r="G128" s="118"/>
      <c r="H128" s="118"/>
      <c r="I128" s="118"/>
      <c r="J128" s="118"/>
      <c r="K128" s="118"/>
      <c r="L128" s="118"/>
      <c r="M128" s="118"/>
      <c r="N128" s="118"/>
      <c r="O128" s="118"/>
      <c r="P128" s="118"/>
      <c r="Q128" s="118"/>
      <c r="R128" s="118"/>
      <c r="S128" s="118"/>
      <c r="T128" s="118"/>
      <c r="U128" s="118"/>
      <c r="V128" s="118"/>
      <c r="W128" s="119"/>
      <c r="X128" s="120"/>
    </row>
    <row r="129" spans="1:24" ht="38.25">
      <c r="A129" s="204" t="s">
        <v>68</v>
      </c>
      <c r="B129" s="156" t="s">
        <v>87</v>
      </c>
      <c r="C129" s="157">
        <v>0</v>
      </c>
      <c r="D129" s="157">
        <v>0</v>
      </c>
      <c r="E129" s="157">
        <v>0</v>
      </c>
      <c r="F129" s="157">
        <v>0</v>
      </c>
      <c r="G129" s="157">
        <v>0</v>
      </c>
      <c r="H129" s="157">
        <v>0</v>
      </c>
      <c r="I129" s="157">
        <v>0</v>
      </c>
      <c r="J129" s="157">
        <v>0</v>
      </c>
      <c r="K129" s="157">
        <v>0</v>
      </c>
      <c r="L129" s="157">
        <v>1.2E-2</v>
      </c>
      <c r="M129" s="157">
        <v>0</v>
      </c>
      <c r="N129" s="157">
        <v>0</v>
      </c>
      <c r="O129" s="157">
        <v>0</v>
      </c>
      <c r="P129" s="157">
        <v>0</v>
      </c>
      <c r="Q129" s="157">
        <v>0</v>
      </c>
      <c r="R129" s="157">
        <v>0</v>
      </c>
      <c r="S129" s="157">
        <v>0</v>
      </c>
      <c r="T129" s="157">
        <v>0</v>
      </c>
      <c r="U129" s="157">
        <v>0</v>
      </c>
      <c r="V129" s="157">
        <v>0</v>
      </c>
      <c r="W129" s="124">
        <v>1.2E-2</v>
      </c>
      <c r="X129" s="125">
        <v>6.0000000000000006E-4</v>
      </c>
    </row>
    <row r="130" spans="1:24">
      <c r="A130" s="126"/>
      <c r="B130" s="127"/>
      <c r="C130" s="157"/>
      <c r="D130" s="123"/>
      <c r="E130" s="123"/>
      <c r="F130" s="123"/>
      <c r="G130" s="123"/>
      <c r="H130" s="123"/>
      <c r="I130" s="123"/>
      <c r="J130" s="123"/>
      <c r="K130" s="123"/>
      <c r="L130" s="123"/>
      <c r="M130" s="123"/>
      <c r="N130" s="123"/>
      <c r="O130" s="123"/>
      <c r="P130" s="123"/>
      <c r="Q130" s="123"/>
      <c r="R130" s="123"/>
      <c r="S130" s="123"/>
      <c r="T130" s="123"/>
      <c r="U130" s="123"/>
      <c r="V130" s="123"/>
      <c r="W130" s="124"/>
      <c r="X130" s="125"/>
    </row>
    <row r="131" spans="1:24">
      <c r="A131" s="126"/>
      <c r="B131" s="121" t="s">
        <v>70</v>
      </c>
      <c r="C131" s="203">
        <v>0</v>
      </c>
      <c r="D131" s="203">
        <v>0</v>
      </c>
      <c r="E131" s="203">
        <v>0</v>
      </c>
      <c r="F131" s="203">
        <v>0</v>
      </c>
      <c r="G131" s="203">
        <v>0</v>
      </c>
      <c r="H131" s="203">
        <v>0</v>
      </c>
      <c r="I131" s="203">
        <v>0</v>
      </c>
      <c r="J131" s="203">
        <v>0</v>
      </c>
      <c r="K131" s="203">
        <v>0</v>
      </c>
      <c r="L131" s="203">
        <v>0</v>
      </c>
      <c r="M131" s="203">
        <v>0</v>
      </c>
      <c r="N131" s="203">
        <v>0</v>
      </c>
      <c r="O131" s="203">
        <v>0</v>
      </c>
      <c r="P131" s="203">
        <v>0</v>
      </c>
      <c r="Q131" s="203">
        <v>0</v>
      </c>
      <c r="R131" s="203">
        <v>0</v>
      </c>
      <c r="S131" s="203">
        <v>0</v>
      </c>
      <c r="T131" s="203">
        <v>0</v>
      </c>
      <c r="U131" s="203">
        <v>0</v>
      </c>
      <c r="V131" s="203">
        <v>0</v>
      </c>
      <c r="W131" s="124">
        <v>0</v>
      </c>
      <c r="X131" s="125">
        <v>0</v>
      </c>
    </row>
    <row r="132" spans="1:24">
      <c r="A132" s="126"/>
      <c r="B132" s="121"/>
      <c r="C132" s="203"/>
      <c r="D132" s="203"/>
      <c r="E132" s="203"/>
      <c r="F132" s="203"/>
      <c r="G132" s="203"/>
      <c r="H132" s="203"/>
      <c r="I132" s="203"/>
      <c r="J132" s="203"/>
      <c r="K132" s="203"/>
      <c r="L132" s="203"/>
      <c r="M132" s="203"/>
      <c r="N132" s="203"/>
      <c r="O132" s="203"/>
      <c r="P132" s="203"/>
      <c r="Q132" s="203"/>
      <c r="R132" s="203"/>
      <c r="S132" s="203"/>
      <c r="T132" s="203"/>
      <c r="U132" s="203"/>
      <c r="V132" s="203"/>
      <c r="W132" s="124"/>
      <c r="X132" s="125"/>
    </row>
    <row r="133" spans="1:24">
      <c r="A133" s="126"/>
      <c r="B133" s="128" t="s">
        <v>71</v>
      </c>
      <c r="C133" s="203">
        <v>0</v>
      </c>
      <c r="D133" s="203">
        <v>0</v>
      </c>
      <c r="E133" s="203">
        <v>0</v>
      </c>
      <c r="F133" s="203">
        <v>0</v>
      </c>
      <c r="G133" s="203">
        <v>0</v>
      </c>
      <c r="H133" s="203">
        <v>0</v>
      </c>
      <c r="I133" s="203">
        <v>0</v>
      </c>
      <c r="J133" s="203">
        <v>0</v>
      </c>
      <c r="K133" s="203">
        <v>0</v>
      </c>
      <c r="L133" s="203">
        <v>1.2E-2</v>
      </c>
      <c r="M133" s="203">
        <v>0</v>
      </c>
      <c r="N133" s="203">
        <v>0</v>
      </c>
      <c r="O133" s="203">
        <v>0</v>
      </c>
      <c r="P133" s="203">
        <v>0</v>
      </c>
      <c r="Q133" s="203">
        <v>0</v>
      </c>
      <c r="R133" s="203">
        <v>0</v>
      </c>
      <c r="S133" s="203">
        <v>0</v>
      </c>
      <c r="T133" s="203">
        <v>0</v>
      </c>
      <c r="U133" s="203">
        <v>0</v>
      </c>
      <c r="V133" s="203">
        <v>0</v>
      </c>
      <c r="W133" s="124">
        <v>1.2E-2</v>
      </c>
      <c r="X133" s="125">
        <v>6.0000000000000006E-4</v>
      </c>
    </row>
    <row r="134" spans="1:24">
      <c r="A134" s="126"/>
      <c r="B134" s="128" t="s">
        <v>72</v>
      </c>
      <c r="C134" s="123">
        <v>0</v>
      </c>
      <c r="D134" s="123">
        <v>0</v>
      </c>
      <c r="E134" s="123">
        <v>0</v>
      </c>
      <c r="F134" s="123">
        <v>0</v>
      </c>
      <c r="G134" s="123">
        <v>0</v>
      </c>
      <c r="H134" s="123">
        <v>0</v>
      </c>
      <c r="I134" s="123">
        <v>0</v>
      </c>
      <c r="J134" s="123">
        <v>0</v>
      </c>
      <c r="K134" s="123">
        <v>0</v>
      </c>
      <c r="L134" s="123">
        <v>0</v>
      </c>
      <c r="M134" s="123">
        <v>0</v>
      </c>
      <c r="N134" s="123">
        <v>0</v>
      </c>
      <c r="O134" s="123">
        <v>0</v>
      </c>
      <c r="P134" s="123">
        <v>0</v>
      </c>
      <c r="Q134" s="123">
        <v>0</v>
      </c>
      <c r="R134" s="123">
        <v>0</v>
      </c>
      <c r="S134" s="123">
        <v>0</v>
      </c>
      <c r="T134" s="123">
        <v>0</v>
      </c>
      <c r="U134" s="123">
        <v>0</v>
      </c>
      <c r="V134" s="123">
        <v>0</v>
      </c>
      <c r="W134" s="124">
        <v>0</v>
      </c>
      <c r="X134" s="125">
        <v>0</v>
      </c>
    </row>
    <row r="135" spans="1:24">
      <c r="A135" s="129"/>
      <c r="B135" s="130" t="s">
        <v>22</v>
      </c>
      <c r="C135" s="131">
        <v>0</v>
      </c>
      <c r="D135" s="131">
        <v>0</v>
      </c>
      <c r="E135" s="131">
        <v>0</v>
      </c>
      <c r="F135" s="131">
        <v>0</v>
      </c>
      <c r="G135" s="131">
        <v>0</v>
      </c>
      <c r="H135" s="131">
        <v>0</v>
      </c>
      <c r="I135" s="131">
        <v>0</v>
      </c>
      <c r="J135" s="131">
        <v>0</v>
      </c>
      <c r="K135" s="131">
        <v>0</v>
      </c>
      <c r="L135" s="131">
        <v>1.2E-2</v>
      </c>
      <c r="M135" s="131">
        <v>0</v>
      </c>
      <c r="N135" s="131">
        <v>0</v>
      </c>
      <c r="O135" s="131">
        <v>0</v>
      </c>
      <c r="P135" s="131">
        <v>0</v>
      </c>
      <c r="Q135" s="131">
        <v>0</v>
      </c>
      <c r="R135" s="131">
        <v>0</v>
      </c>
      <c r="S135" s="131">
        <v>0</v>
      </c>
      <c r="T135" s="131">
        <v>0</v>
      </c>
      <c r="U135" s="131">
        <v>0</v>
      </c>
      <c r="V135" s="131">
        <v>0</v>
      </c>
      <c r="W135" s="132">
        <v>1.2E-2</v>
      </c>
      <c r="X135" s="133">
        <v>6.0000000000000006E-4</v>
      </c>
    </row>
    <row r="136" spans="1:24">
      <c r="A136" s="129"/>
      <c r="B136" s="135"/>
      <c r="C136" s="131"/>
      <c r="D136" s="131"/>
      <c r="E136" s="131"/>
      <c r="F136" s="131"/>
      <c r="G136" s="131"/>
      <c r="H136" s="131"/>
      <c r="I136" s="131"/>
      <c r="J136" s="131"/>
      <c r="K136" s="131"/>
      <c r="L136" s="131"/>
      <c r="M136" s="131"/>
      <c r="N136" s="131"/>
      <c r="O136" s="131"/>
      <c r="P136" s="131"/>
      <c r="Q136" s="131"/>
      <c r="R136" s="131"/>
      <c r="S136" s="131"/>
      <c r="T136" s="131"/>
      <c r="U136" s="131"/>
      <c r="V136" s="131"/>
      <c r="W136" s="136"/>
      <c r="X136" s="137"/>
    </row>
    <row r="137" spans="1:24">
      <c r="A137" s="126"/>
      <c r="B137" s="128" t="s">
        <v>15</v>
      </c>
      <c r="C137" s="123">
        <v>0.96618357487922713</v>
      </c>
      <c r="D137" s="123">
        <v>0.93351070036640305</v>
      </c>
      <c r="E137" s="123">
        <v>0.90194270566802237</v>
      </c>
      <c r="F137" s="123">
        <v>0.87144222769857238</v>
      </c>
      <c r="G137" s="123">
        <v>0.84197316685852419</v>
      </c>
      <c r="H137" s="123">
        <v>0.81350064430775282</v>
      </c>
      <c r="I137" s="123">
        <v>0.78599096068381913</v>
      </c>
      <c r="J137" s="123">
        <v>0.75941155621625056</v>
      </c>
      <c r="K137" s="123">
        <v>0.73373097218961414</v>
      </c>
      <c r="L137" s="123">
        <v>0.70891881370977217</v>
      </c>
      <c r="M137" s="123">
        <v>0.68494571372924851</v>
      </c>
      <c r="N137" s="123">
        <v>0.66178329828912896</v>
      </c>
      <c r="O137" s="123">
        <v>0.63940415293635666</v>
      </c>
      <c r="P137" s="123">
        <v>0.61778179027667302</v>
      </c>
      <c r="Q137" s="123">
        <v>0.59689061862480497</v>
      </c>
      <c r="R137" s="123">
        <v>0.57670591171478747</v>
      </c>
      <c r="S137" s="123">
        <v>0.55720377943457733</v>
      </c>
      <c r="T137" s="123">
        <v>0.53836113955031628</v>
      </c>
      <c r="U137" s="123">
        <v>0.52015569038677911</v>
      </c>
      <c r="V137" s="123">
        <v>0.50256588443167061</v>
      </c>
      <c r="W137" s="124"/>
      <c r="X137" s="133"/>
    </row>
    <row r="138" spans="1:24" ht="13.5" thickBot="1">
      <c r="A138" s="141"/>
      <c r="B138" s="20" t="s">
        <v>16</v>
      </c>
      <c r="C138" s="142">
        <v>0</v>
      </c>
      <c r="D138" s="142">
        <v>0</v>
      </c>
      <c r="E138" s="142">
        <v>0</v>
      </c>
      <c r="F138" s="142">
        <v>0</v>
      </c>
      <c r="G138" s="142">
        <v>0</v>
      </c>
      <c r="H138" s="142">
        <v>0</v>
      </c>
      <c r="I138" s="142">
        <v>0</v>
      </c>
      <c r="J138" s="142">
        <v>0</v>
      </c>
      <c r="K138" s="142">
        <v>0</v>
      </c>
      <c r="L138" s="142">
        <v>8.5070257645172669E-3</v>
      </c>
      <c r="M138" s="142">
        <v>0</v>
      </c>
      <c r="N138" s="142">
        <v>0</v>
      </c>
      <c r="O138" s="142">
        <v>0</v>
      </c>
      <c r="P138" s="142">
        <v>0</v>
      </c>
      <c r="Q138" s="142">
        <v>0</v>
      </c>
      <c r="R138" s="142">
        <v>0</v>
      </c>
      <c r="S138" s="142">
        <v>0</v>
      </c>
      <c r="T138" s="142">
        <v>0</v>
      </c>
      <c r="U138" s="142">
        <v>0</v>
      </c>
      <c r="V138" s="142">
        <v>0</v>
      </c>
      <c r="W138" s="143">
        <v>8.5070257645172669E-3</v>
      </c>
      <c r="X138" s="144">
        <v>4.2535128822586334E-4</v>
      </c>
    </row>
    <row r="139" spans="1:24" s="145" customFormat="1">
      <c r="A139" s="146" t="s">
        <v>88</v>
      </c>
      <c r="B139" s="130"/>
      <c r="C139" s="147"/>
      <c r="D139" s="147"/>
      <c r="E139" s="147"/>
      <c r="F139" s="147"/>
      <c r="G139" s="147"/>
      <c r="H139" s="147"/>
      <c r="I139" s="147"/>
      <c r="J139" s="147"/>
      <c r="K139" s="147"/>
      <c r="L139" s="147"/>
      <c r="M139" s="147"/>
      <c r="N139" s="147"/>
      <c r="O139" s="147"/>
      <c r="P139" s="147"/>
      <c r="Q139" s="147"/>
      <c r="R139" s="147"/>
      <c r="S139" s="147"/>
      <c r="T139" s="147"/>
      <c r="U139" s="147"/>
      <c r="V139" s="147"/>
      <c r="W139" s="148"/>
      <c r="X139" s="147"/>
    </row>
    <row r="140" spans="1:24" s="145" customFormat="1">
      <c r="A140" s="146"/>
      <c r="B140" s="130"/>
      <c r="C140" s="147"/>
      <c r="D140" s="147"/>
      <c r="E140" s="147"/>
      <c r="F140" s="147"/>
      <c r="G140" s="147"/>
      <c r="H140" s="147"/>
      <c r="I140" s="147"/>
      <c r="J140" s="147"/>
      <c r="K140" s="147"/>
      <c r="L140" s="147"/>
      <c r="M140" s="147"/>
      <c r="N140" s="147"/>
      <c r="O140" s="147"/>
      <c r="P140" s="147"/>
      <c r="Q140" s="147"/>
      <c r="R140" s="147"/>
      <c r="S140" s="147"/>
      <c r="T140" s="147"/>
      <c r="U140" s="147"/>
      <c r="V140" s="147"/>
      <c r="W140" s="148"/>
      <c r="X140" s="147"/>
    </row>
    <row r="141" spans="1:24" s="145" customFormat="1">
      <c r="A141" s="146"/>
      <c r="B141" s="130"/>
      <c r="C141" s="147"/>
      <c r="D141" s="147"/>
      <c r="E141" s="147"/>
      <c r="F141" s="147"/>
      <c r="G141" s="147"/>
      <c r="H141" s="147"/>
      <c r="I141" s="147"/>
      <c r="J141" s="147"/>
      <c r="K141" s="147"/>
      <c r="L141" s="147"/>
      <c r="M141" s="147"/>
      <c r="N141" s="147"/>
      <c r="O141" s="147"/>
      <c r="P141" s="147"/>
      <c r="Q141" s="147"/>
      <c r="R141" s="147"/>
      <c r="S141" s="147"/>
      <c r="T141" s="147"/>
      <c r="U141" s="147"/>
      <c r="V141" s="147"/>
      <c r="W141" s="148"/>
      <c r="X141" s="147"/>
    </row>
    <row r="142" spans="1:24" ht="21" customHeight="1" thickBot="1">
      <c r="A142" s="663" t="s">
        <v>89</v>
      </c>
      <c r="B142" s="663"/>
      <c r="C142" s="663"/>
      <c r="D142" s="663"/>
      <c r="E142" s="663"/>
      <c r="F142" s="663"/>
      <c r="G142" s="663"/>
      <c r="H142" s="663"/>
      <c r="I142" s="663"/>
      <c r="J142" s="663"/>
      <c r="K142" s="663"/>
      <c r="L142" s="663"/>
      <c r="M142" s="663"/>
      <c r="N142" s="663"/>
      <c r="O142" s="663"/>
      <c r="P142" s="663"/>
      <c r="Q142" s="663"/>
      <c r="R142" s="663"/>
      <c r="S142" s="663"/>
      <c r="T142" s="663"/>
      <c r="U142" s="663"/>
      <c r="V142" s="663"/>
      <c r="W142" s="663"/>
      <c r="X142" s="663"/>
    </row>
    <row r="143" spans="1:24" ht="12.75" customHeight="1">
      <c r="A143" s="112" t="s">
        <v>2</v>
      </c>
      <c r="B143" s="113" t="s">
        <v>3</v>
      </c>
      <c r="C143" s="114">
        <v>2013</v>
      </c>
      <c r="D143" s="114">
        <v>2014</v>
      </c>
      <c r="E143" s="114">
        <v>2015</v>
      </c>
      <c r="F143" s="114">
        <v>2016</v>
      </c>
      <c r="G143" s="114">
        <v>2017</v>
      </c>
      <c r="H143" s="114">
        <v>2018</v>
      </c>
      <c r="I143" s="114">
        <v>2019</v>
      </c>
      <c r="J143" s="114">
        <v>2020</v>
      </c>
      <c r="K143" s="114">
        <v>2021</v>
      </c>
      <c r="L143" s="114">
        <v>2022</v>
      </c>
      <c r="M143" s="114">
        <v>2023</v>
      </c>
      <c r="N143" s="114">
        <v>2024</v>
      </c>
      <c r="O143" s="114">
        <v>2025</v>
      </c>
      <c r="P143" s="114">
        <v>2026</v>
      </c>
      <c r="Q143" s="114">
        <v>2027</v>
      </c>
      <c r="R143" s="114">
        <v>2028</v>
      </c>
      <c r="S143" s="114">
        <v>2029</v>
      </c>
      <c r="T143" s="114">
        <v>2030</v>
      </c>
      <c r="U143" s="114">
        <v>2031</v>
      </c>
      <c r="V143" s="114">
        <v>2032</v>
      </c>
      <c r="W143" s="664" t="s">
        <v>4</v>
      </c>
      <c r="X143" s="665" t="s">
        <v>5</v>
      </c>
    </row>
    <row r="144" spans="1:24" ht="13.5" thickBot="1">
      <c r="A144" s="19" t="s">
        <v>6</v>
      </c>
      <c r="B144" s="20" t="s">
        <v>7</v>
      </c>
      <c r="C144" s="115">
        <v>1</v>
      </c>
      <c r="D144" s="115">
        <v>2</v>
      </c>
      <c r="E144" s="115">
        <v>3</v>
      </c>
      <c r="F144" s="115">
        <v>4</v>
      </c>
      <c r="G144" s="115">
        <v>5</v>
      </c>
      <c r="H144" s="115">
        <v>6</v>
      </c>
      <c r="I144" s="115">
        <v>7</v>
      </c>
      <c r="J144" s="115">
        <v>8</v>
      </c>
      <c r="K144" s="115">
        <v>9</v>
      </c>
      <c r="L144" s="115">
        <v>10</v>
      </c>
      <c r="M144" s="115">
        <v>11</v>
      </c>
      <c r="N144" s="115">
        <v>12</v>
      </c>
      <c r="O144" s="115">
        <v>13</v>
      </c>
      <c r="P144" s="115">
        <v>14</v>
      </c>
      <c r="Q144" s="115">
        <v>15</v>
      </c>
      <c r="R144" s="115">
        <v>16</v>
      </c>
      <c r="S144" s="115">
        <v>17</v>
      </c>
      <c r="T144" s="115">
        <v>18</v>
      </c>
      <c r="U144" s="115">
        <v>19</v>
      </c>
      <c r="V144" s="115">
        <v>20</v>
      </c>
      <c r="W144" s="661"/>
      <c r="X144" s="662"/>
    </row>
    <row r="145" spans="1:24">
      <c r="A145" s="126" t="s">
        <v>83</v>
      </c>
      <c r="B145" s="183"/>
      <c r="C145" s="118"/>
      <c r="D145" s="118"/>
      <c r="E145" s="118"/>
      <c r="F145" s="118"/>
      <c r="G145" s="118"/>
      <c r="H145" s="118"/>
      <c r="I145" s="118"/>
      <c r="J145" s="118"/>
      <c r="K145" s="118"/>
      <c r="L145" s="118"/>
      <c r="M145" s="118"/>
      <c r="N145" s="118"/>
      <c r="O145" s="118"/>
      <c r="P145" s="118"/>
      <c r="Q145" s="118"/>
      <c r="R145" s="118"/>
      <c r="S145" s="118"/>
      <c r="T145" s="118"/>
      <c r="U145" s="118"/>
      <c r="V145" s="118"/>
      <c r="W145" s="155"/>
      <c r="X145" s="120"/>
    </row>
    <row r="146" spans="1:24" ht="38.25">
      <c r="A146" s="13"/>
      <c r="B146" s="156" t="s">
        <v>90</v>
      </c>
      <c r="C146" s="123">
        <v>1.2E-2</v>
      </c>
      <c r="D146" s="123">
        <v>0</v>
      </c>
      <c r="E146" s="123">
        <v>0</v>
      </c>
      <c r="F146" s="123">
        <v>0</v>
      </c>
      <c r="G146" s="123">
        <v>0</v>
      </c>
      <c r="H146" s="123">
        <v>0</v>
      </c>
      <c r="I146" s="123">
        <v>0</v>
      </c>
      <c r="J146" s="123">
        <v>0</v>
      </c>
      <c r="K146" s="123">
        <v>0</v>
      </c>
      <c r="L146" s="123">
        <v>0</v>
      </c>
      <c r="M146" s="123">
        <v>0</v>
      </c>
      <c r="N146" s="123">
        <v>0</v>
      </c>
      <c r="O146" s="123">
        <v>0</v>
      </c>
      <c r="P146" s="123">
        <v>0</v>
      </c>
      <c r="Q146" s="123">
        <v>0</v>
      </c>
      <c r="R146" s="123">
        <v>0</v>
      </c>
      <c r="S146" s="123">
        <v>0</v>
      </c>
      <c r="T146" s="123">
        <v>0</v>
      </c>
      <c r="U146" s="123">
        <v>0</v>
      </c>
      <c r="V146" s="123">
        <v>0</v>
      </c>
      <c r="W146" s="124">
        <v>1.2E-2</v>
      </c>
      <c r="X146" s="125">
        <v>6.0000000000000006E-4</v>
      </c>
    </row>
    <row r="147" spans="1:24">
      <c r="A147" s="205"/>
      <c r="B147" s="127"/>
      <c r="C147" s="123"/>
      <c r="D147" s="123"/>
      <c r="E147" s="123"/>
      <c r="F147" s="123"/>
      <c r="G147" s="123"/>
      <c r="H147" s="123"/>
      <c r="I147" s="123"/>
      <c r="J147" s="123"/>
      <c r="K147" s="123"/>
      <c r="L147" s="123"/>
      <c r="M147" s="123"/>
      <c r="N147" s="123"/>
      <c r="O147" s="123"/>
      <c r="P147" s="123"/>
      <c r="Q147" s="123"/>
      <c r="R147" s="123"/>
      <c r="S147" s="123"/>
      <c r="T147" s="123"/>
      <c r="U147" s="123"/>
      <c r="V147" s="123"/>
      <c r="W147" s="124"/>
      <c r="X147" s="125"/>
    </row>
    <row r="148" spans="1:24">
      <c r="A148" s="205"/>
      <c r="B148" s="121" t="s">
        <v>70</v>
      </c>
      <c r="C148" s="203">
        <v>0</v>
      </c>
      <c r="D148" s="203">
        <v>0</v>
      </c>
      <c r="E148" s="203">
        <v>0</v>
      </c>
      <c r="F148" s="203">
        <v>0</v>
      </c>
      <c r="G148" s="203">
        <v>0</v>
      </c>
      <c r="H148" s="203">
        <v>0</v>
      </c>
      <c r="I148" s="203">
        <v>0</v>
      </c>
      <c r="J148" s="203">
        <v>0</v>
      </c>
      <c r="K148" s="203">
        <v>0</v>
      </c>
      <c r="L148" s="203">
        <v>0</v>
      </c>
      <c r="M148" s="203">
        <v>0</v>
      </c>
      <c r="N148" s="203">
        <v>0</v>
      </c>
      <c r="O148" s="203">
        <v>0</v>
      </c>
      <c r="P148" s="203">
        <v>0</v>
      </c>
      <c r="Q148" s="203">
        <v>0</v>
      </c>
      <c r="R148" s="203">
        <v>0</v>
      </c>
      <c r="S148" s="203">
        <v>0</v>
      </c>
      <c r="T148" s="203">
        <v>0</v>
      </c>
      <c r="U148" s="203">
        <v>0</v>
      </c>
      <c r="V148" s="203">
        <v>0</v>
      </c>
      <c r="W148" s="124">
        <v>0</v>
      </c>
      <c r="X148" s="125">
        <v>0</v>
      </c>
    </row>
    <row r="149" spans="1:24">
      <c r="A149" s="205"/>
      <c r="B149" s="121"/>
      <c r="C149" s="123"/>
      <c r="D149" s="123"/>
      <c r="E149" s="123"/>
      <c r="F149" s="123"/>
      <c r="G149" s="123"/>
      <c r="H149" s="123"/>
      <c r="I149" s="123"/>
      <c r="J149" s="123"/>
      <c r="K149" s="123"/>
      <c r="L149" s="123"/>
      <c r="M149" s="123"/>
      <c r="N149" s="123"/>
      <c r="O149" s="123"/>
      <c r="P149" s="123"/>
      <c r="Q149" s="123"/>
      <c r="R149" s="123"/>
      <c r="S149" s="123"/>
      <c r="T149" s="123"/>
      <c r="U149" s="123"/>
      <c r="V149" s="123"/>
      <c r="W149" s="124"/>
      <c r="X149" s="125"/>
    </row>
    <row r="150" spans="1:24">
      <c r="A150" s="205"/>
      <c r="B150" s="128" t="s">
        <v>71</v>
      </c>
      <c r="C150" s="123">
        <v>1.2E-2</v>
      </c>
      <c r="D150" s="123">
        <v>0</v>
      </c>
      <c r="E150" s="123">
        <v>0</v>
      </c>
      <c r="F150" s="123">
        <v>0</v>
      </c>
      <c r="G150" s="123">
        <v>0</v>
      </c>
      <c r="H150" s="123">
        <v>0</v>
      </c>
      <c r="I150" s="123">
        <v>0</v>
      </c>
      <c r="J150" s="123">
        <v>0</v>
      </c>
      <c r="K150" s="123">
        <v>0</v>
      </c>
      <c r="L150" s="123">
        <v>0</v>
      </c>
      <c r="M150" s="123">
        <v>0</v>
      </c>
      <c r="N150" s="123">
        <v>0</v>
      </c>
      <c r="O150" s="123">
        <v>0</v>
      </c>
      <c r="P150" s="123">
        <v>0</v>
      </c>
      <c r="Q150" s="123">
        <v>0</v>
      </c>
      <c r="R150" s="123">
        <v>0</v>
      </c>
      <c r="S150" s="123">
        <v>0</v>
      </c>
      <c r="T150" s="123">
        <v>0</v>
      </c>
      <c r="U150" s="123">
        <v>0</v>
      </c>
      <c r="V150" s="123">
        <v>0</v>
      </c>
      <c r="W150" s="124">
        <v>1.2E-2</v>
      </c>
      <c r="X150" s="125">
        <v>6.0000000000000006E-4</v>
      </c>
    </row>
    <row r="151" spans="1:24">
      <c r="A151" s="205"/>
      <c r="B151" s="128" t="s">
        <v>72</v>
      </c>
      <c r="C151" s="123">
        <v>0</v>
      </c>
      <c r="D151" s="123">
        <v>0</v>
      </c>
      <c r="E151" s="123">
        <v>0</v>
      </c>
      <c r="F151" s="123">
        <v>0</v>
      </c>
      <c r="G151" s="123">
        <v>0</v>
      </c>
      <c r="H151" s="123">
        <v>0</v>
      </c>
      <c r="I151" s="123">
        <v>0</v>
      </c>
      <c r="J151" s="123">
        <v>0</v>
      </c>
      <c r="K151" s="123">
        <v>0</v>
      </c>
      <c r="L151" s="123">
        <v>0</v>
      </c>
      <c r="M151" s="123">
        <v>0</v>
      </c>
      <c r="N151" s="123">
        <v>0</v>
      </c>
      <c r="O151" s="123">
        <v>0</v>
      </c>
      <c r="P151" s="123">
        <v>0</v>
      </c>
      <c r="Q151" s="123">
        <v>0</v>
      </c>
      <c r="R151" s="123">
        <v>0</v>
      </c>
      <c r="S151" s="123">
        <v>0</v>
      </c>
      <c r="T151" s="123">
        <v>0</v>
      </c>
      <c r="U151" s="123">
        <v>0</v>
      </c>
      <c r="V151" s="123">
        <v>0</v>
      </c>
      <c r="W151" s="124">
        <v>0</v>
      </c>
      <c r="X151" s="125">
        <v>0</v>
      </c>
    </row>
    <row r="152" spans="1:24">
      <c r="A152" s="150"/>
      <c r="B152" s="130" t="s">
        <v>22</v>
      </c>
      <c r="C152" s="131">
        <v>1.2E-2</v>
      </c>
      <c r="D152" s="131">
        <v>0</v>
      </c>
      <c r="E152" s="131">
        <v>0</v>
      </c>
      <c r="F152" s="131">
        <v>0</v>
      </c>
      <c r="G152" s="131">
        <v>0</v>
      </c>
      <c r="H152" s="131">
        <v>0</v>
      </c>
      <c r="I152" s="131">
        <v>0</v>
      </c>
      <c r="J152" s="131">
        <v>0</v>
      </c>
      <c r="K152" s="131">
        <v>0</v>
      </c>
      <c r="L152" s="131">
        <v>0</v>
      </c>
      <c r="M152" s="131">
        <v>0</v>
      </c>
      <c r="N152" s="131">
        <v>0</v>
      </c>
      <c r="O152" s="131">
        <v>0</v>
      </c>
      <c r="P152" s="131">
        <v>0</v>
      </c>
      <c r="Q152" s="131">
        <v>0</v>
      </c>
      <c r="R152" s="131">
        <v>0</v>
      </c>
      <c r="S152" s="131">
        <v>0</v>
      </c>
      <c r="T152" s="131">
        <v>0</v>
      </c>
      <c r="U152" s="131">
        <v>0</v>
      </c>
      <c r="V152" s="131">
        <v>0</v>
      </c>
      <c r="W152" s="124">
        <v>1.2E-2</v>
      </c>
      <c r="X152" s="125">
        <v>6.0000000000000006E-4</v>
      </c>
    </row>
    <row r="153" spans="1:24">
      <c r="A153" s="129"/>
      <c r="B153" s="135"/>
      <c r="C153" s="131"/>
      <c r="D153" s="131"/>
      <c r="E153" s="131"/>
      <c r="F153" s="131"/>
      <c r="G153" s="131"/>
      <c r="H153" s="131"/>
      <c r="I153" s="131"/>
      <c r="J153" s="131"/>
      <c r="K153" s="131"/>
      <c r="L153" s="131"/>
      <c r="M153" s="131"/>
      <c r="N153" s="131"/>
      <c r="O153" s="131"/>
      <c r="P153" s="131"/>
      <c r="Q153" s="131"/>
      <c r="R153" s="131"/>
      <c r="S153" s="131"/>
      <c r="T153" s="131"/>
      <c r="U153" s="131"/>
      <c r="V153" s="131"/>
      <c r="W153" s="136"/>
      <c r="X153" s="137"/>
    </row>
    <row r="154" spans="1:24">
      <c r="A154" s="149"/>
      <c r="B154" s="128" t="s">
        <v>15</v>
      </c>
      <c r="C154" s="123">
        <v>0.96618357487922713</v>
      </c>
      <c r="D154" s="123">
        <v>0.93351070036640305</v>
      </c>
      <c r="E154" s="123">
        <v>0.90194270566802237</v>
      </c>
      <c r="F154" s="123">
        <v>0.87144222769857238</v>
      </c>
      <c r="G154" s="123">
        <v>0.84197316685852419</v>
      </c>
      <c r="H154" s="123">
        <v>0.81350064430775282</v>
      </c>
      <c r="I154" s="123">
        <v>0.78599096068381913</v>
      </c>
      <c r="J154" s="123">
        <v>0.75941155621625056</v>
      </c>
      <c r="K154" s="123">
        <v>0.73373097218961414</v>
      </c>
      <c r="L154" s="123">
        <v>0.70891881370977217</v>
      </c>
      <c r="M154" s="123">
        <v>0.68494571372924851</v>
      </c>
      <c r="N154" s="123">
        <v>0.66178329828912896</v>
      </c>
      <c r="O154" s="123">
        <v>0.63940415293635666</v>
      </c>
      <c r="P154" s="123">
        <v>0.61778179027667302</v>
      </c>
      <c r="Q154" s="123">
        <v>0.59689061862480497</v>
      </c>
      <c r="R154" s="123">
        <v>0.57670591171478747</v>
      </c>
      <c r="S154" s="123">
        <v>0.55720377943457733</v>
      </c>
      <c r="T154" s="123">
        <v>0.53836113955031628</v>
      </c>
      <c r="U154" s="123">
        <v>0.52015569038677911</v>
      </c>
      <c r="V154" s="123">
        <v>0.50256588443167061</v>
      </c>
      <c r="W154" s="124"/>
      <c r="X154" s="133"/>
    </row>
    <row r="155" spans="1:24" ht="13.5" thickBot="1">
      <c r="A155" s="151"/>
      <c r="B155" s="20" t="s">
        <v>16</v>
      </c>
      <c r="C155" s="142">
        <v>1.1594202898550727E-2</v>
      </c>
      <c r="D155" s="142">
        <v>0</v>
      </c>
      <c r="E155" s="142">
        <v>0</v>
      </c>
      <c r="F155" s="142">
        <v>0</v>
      </c>
      <c r="G155" s="142">
        <v>0</v>
      </c>
      <c r="H155" s="142">
        <v>0</v>
      </c>
      <c r="I155" s="142">
        <v>0</v>
      </c>
      <c r="J155" s="142">
        <v>0</v>
      </c>
      <c r="K155" s="142">
        <v>0</v>
      </c>
      <c r="L155" s="142">
        <v>0</v>
      </c>
      <c r="M155" s="142">
        <v>0</v>
      </c>
      <c r="N155" s="142">
        <v>0</v>
      </c>
      <c r="O155" s="142">
        <v>0</v>
      </c>
      <c r="P155" s="142">
        <v>0</v>
      </c>
      <c r="Q155" s="142">
        <v>0</v>
      </c>
      <c r="R155" s="142">
        <v>0</v>
      </c>
      <c r="S155" s="142">
        <v>0</v>
      </c>
      <c r="T155" s="142">
        <v>0</v>
      </c>
      <c r="U155" s="142">
        <v>0</v>
      </c>
      <c r="V155" s="142">
        <v>0</v>
      </c>
      <c r="W155" s="143">
        <v>1.1594202898550727E-2</v>
      </c>
      <c r="X155" s="144">
        <v>5.7971014492753633E-4</v>
      </c>
    </row>
    <row r="158" spans="1:24" ht="21" customHeight="1">
      <c r="A158" s="663" t="s">
        <v>91</v>
      </c>
      <c r="B158" s="663"/>
      <c r="C158" s="663"/>
      <c r="D158" s="663"/>
      <c r="E158" s="663"/>
      <c r="F158" s="663"/>
      <c r="G158" s="663"/>
      <c r="H158" s="663"/>
      <c r="I158" s="663"/>
      <c r="J158" s="663"/>
      <c r="K158" s="663"/>
      <c r="L158" s="663"/>
      <c r="M158" s="663"/>
      <c r="N158" s="663"/>
      <c r="O158" s="663"/>
      <c r="P158" s="663"/>
      <c r="Q158" s="663"/>
      <c r="R158" s="663"/>
      <c r="S158" s="663"/>
      <c r="T158" s="663"/>
      <c r="U158" s="663"/>
      <c r="V158" s="663"/>
      <c r="W158" s="663"/>
      <c r="X158" s="663"/>
    </row>
    <row r="159" spans="1:24" s="15" customFormat="1" ht="13.5" thickBot="1">
      <c r="A159" s="12" t="s">
        <v>92</v>
      </c>
      <c r="B159" s="12"/>
      <c r="C159" s="12"/>
      <c r="D159" s="12"/>
      <c r="E159" s="12"/>
      <c r="F159" s="12"/>
      <c r="G159" s="12"/>
      <c r="H159" s="12"/>
      <c r="I159" s="12"/>
      <c r="J159" s="12"/>
      <c r="K159" s="12"/>
      <c r="L159" s="12"/>
      <c r="M159" s="12"/>
      <c r="N159" s="12"/>
      <c r="O159" s="12"/>
      <c r="P159" s="12"/>
      <c r="Q159" s="12"/>
      <c r="R159" s="12"/>
      <c r="S159" s="12"/>
      <c r="T159" s="12"/>
      <c r="U159" s="12"/>
      <c r="V159" s="12"/>
      <c r="W159" s="12"/>
      <c r="X159" s="12"/>
    </row>
    <row r="160" spans="1:24" ht="12.75" customHeight="1">
      <c r="A160" s="112" t="s">
        <v>2</v>
      </c>
      <c r="B160" s="113" t="s">
        <v>3</v>
      </c>
      <c r="C160" s="207">
        <v>2013</v>
      </c>
      <c r="D160" s="114">
        <v>2014</v>
      </c>
      <c r="E160" s="114">
        <v>2015</v>
      </c>
      <c r="F160" s="114">
        <v>2016</v>
      </c>
      <c r="G160" s="114">
        <v>2017</v>
      </c>
      <c r="H160" s="114">
        <v>2018</v>
      </c>
      <c r="I160" s="114">
        <v>2019</v>
      </c>
      <c r="J160" s="114">
        <v>2020</v>
      </c>
      <c r="K160" s="114">
        <v>2021</v>
      </c>
      <c r="L160" s="114">
        <v>2022</v>
      </c>
      <c r="M160" s="114">
        <v>2023</v>
      </c>
      <c r="N160" s="114">
        <v>2024</v>
      </c>
      <c r="O160" s="114">
        <v>2025</v>
      </c>
      <c r="P160" s="114">
        <v>2026</v>
      </c>
      <c r="Q160" s="114">
        <v>2027</v>
      </c>
      <c r="R160" s="114">
        <v>2028</v>
      </c>
      <c r="S160" s="114">
        <v>2029</v>
      </c>
      <c r="T160" s="114">
        <v>2030</v>
      </c>
      <c r="U160" s="114">
        <v>2031</v>
      </c>
      <c r="V160" s="114">
        <v>2032</v>
      </c>
      <c r="W160" s="664" t="s">
        <v>4</v>
      </c>
      <c r="X160" s="665" t="s">
        <v>5</v>
      </c>
    </row>
    <row r="161" spans="1:24" ht="13.5" thickBot="1">
      <c r="A161" s="19" t="s">
        <v>6</v>
      </c>
      <c r="B161" s="20" t="s">
        <v>7</v>
      </c>
      <c r="C161" s="115">
        <v>1</v>
      </c>
      <c r="D161" s="115">
        <v>2</v>
      </c>
      <c r="E161" s="115">
        <v>3</v>
      </c>
      <c r="F161" s="115">
        <v>4</v>
      </c>
      <c r="G161" s="115">
        <v>5</v>
      </c>
      <c r="H161" s="115">
        <v>6</v>
      </c>
      <c r="I161" s="115">
        <v>7</v>
      </c>
      <c r="J161" s="115">
        <v>8</v>
      </c>
      <c r="K161" s="115">
        <v>9</v>
      </c>
      <c r="L161" s="115">
        <v>10</v>
      </c>
      <c r="M161" s="115">
        <v>11</v>
      </c>
      <c r="N161" s="115">
        <v>12</v>
      </c>
      <c r="O161" s="115">
        <v>13</v>
      </c>
      <c r="P161" s="115">
        <v>14</v>
      </c>
      <c r="Q161" s="115">
        <v>15</v>
      </c>
      <c r="R161" s="115">
        <v>16</v>
      </c>
      <c r="S161" s="115">
        <v>17</v>
      </c>
      <c r="T161" s="115">
        <v>18</v>
      </c>
      <c r="U161" s="115">
        <v>19</v>
      </c>
      <c r="V161" s="115">
        <v>20</v>
      </c>
      <c r="W161" s="661"/>
      <c r="X161" s="662"/>
    </row>
    <row r="162" spans="1:24">
      <c r="A162" s="149" t="s">
        <v>83</v>
      </c>
      <c r="B162" s="183"/>
      <c r="C162" s="118"/>
      <c r="D162" s="118"/>
      <c r="E162" s="118"/>
      <c r="F162" s="118"/>
      <c r="G162" s="118"/>
      <c r="H162" s="118"/>
      <c r="I162" s="118"/>
      <c r="J162" s="118"/>
      <c r="K162" s="118"/>
      <c r="L162" s="118"/>
      <c r="M162" s="118"/>
      <c r="N162" s="118"/>
      <c r="O162" s="118"/>
      <c r="P162" s="118"/>
      <c r="Q162" s="118"/>
      <c r="R162" s="118"/>
      <c r="S162" s="118"/>
      <c r="T162" s="118"/>
      <c r="U162" s="118"/>
      <c r="V162" s="118"/>
      <c r="W162" s="208"/>
      <c r="X162" s="209"/>
    </row>
    <row r="163" spans="1:24" s="15" customFormat="1" ht="51">
      <c r="A163" s="126"/>
      <c r="B163" s="156" t="s">
        <v>93</v>
      </c>
      <c r="C163" s="157">
        <v>1.4999999999999999E-2</v>
      </c>
      <c r="D163" s="157">
        <v>5.0000000000000001E-3</v>
      </c>
      <c r="E163" s="157">
        <v>5.0000000000000001E-3</v>
      </c>
      <c r="F163" s="157">
        <v>5.0000000000000001E-3</v>
      </c>
      <c r="G163" s="157">
        <v>0</v>
      </c>
      <c r="H163" s="157">
        <v>0</v>
      </c>
      <c r="I163" s="157">
        <v>0</v>
      </c>
      <c r="J163" s="157">
        <v>0</v>
      </c>
      <c r="K163" s="157">
        <v>0</v>
      </c>
      <c r="L163" s="157">
        <v>0</v>
      </c>
      <c r="M163" s="157">
        <v>0</v>
      </c>
      <c r="N163" s="157">
        <v>0</v>
      </c>
      <c r="O163" s="157">
        <v>0</v>
      </c>
      <c r="P163" s="157">
        <v>0</v>
      </c>
      <c r="Q163" s="157">
        <v>0</v>
      </c>
      <c r="R163" s="157">
        <v>0</v>
      </c>
      <c r="S163" s="157">
        <v>0</v>
      </c>
      <c r="T163" s="157">
        <v>0</v>
      </c>
      <c r="U163" s="157">
        <v>0</v>
      </c>
      <c r="V163" s="157">
        <v>0</v>
      </c>
      <c r="W163" s="218">
        <v>3.0000000000000002E-2</v>
      </c>
      <c r="X163" s="331">
        <v>1.5E-3</v>
      </c>
    </row>
    <row r="164" spans="1:24">
      <c r="A164" s="205"/>
      <c r="B164" s="127"/>
      <c r="C164" s="123"/>
      <c r="D164" s="123"/>
      <c r="E164" s="123"/>
      <c r="F164" s="123"/>
      <c r="G164" s="123"/>
      <c r="H164" s="123"/>
      <c r="I164" s="123"/>
      <c r="J164" s="123"/>
      <c r="K164" s="123"/>
      <c r="L164" s="123"/>
      <c r="M164" s="123"/>
      <c r="N164" s="123"/>
      <c r="O164" s="123"/>
      <c r="P164" s="123"/>
      <c r="Q164" s="123"/>
      <c r="R164" s="123"/>
      <c r="S164" s="123"/>
      <c r="T164" s="123"/>
      <c r="U164" s="123"/>
      <c r="V164" s="123"/>
      <c r="W164" s="210"/>
      <c r="X164" s="211"/>
    </row>
    <row r="165" spans="1:24">
      <c r="A165" s="205"/>
      <c r="B165" s="121" t="s">
        <v>70</v>
      </c>
      <c r="C165" s="203">
        <v>0</v>
      </c>
      <c r="D165" s="203">
        <v>0</v>
      </c>
      <c r="E165" s="203">
        <v>0</v>
      </c>
      <c r="F165" s="203">
        <v>0</v>
      </c>
      <c r="G165" s="203">
        <v>0</v>
      </c>
      <c r="H165" s="203">
        <v>0</v>
      </c>
      <c r="I165" s="203">
        <v>0</v>
      </c>
      <c r="J165" s="203">
        <v>0</v>
      </c>
      <c r="K165" s="203">
        <v>0</v>
      </c>
      <c r="L165" s="203">
        <v>0</v>
      </c>
      <c r="M165" s="203">
        <v>0</v>
      </c>
      <c r="N165" s="203">
        <v>0</v>
      </c>
      <c r="O165" s="203">
        <v>0</v>
      </c>
      <c r="P165" s="203">
        <v>0</v>
      </c>
      <c r="Q165" s="203">
        <v>0</v>
      </c>
      <c r="R165" s="203">
        <v>0</v>
      </c>
      <c r="S165" s="203">
        <v>0</v>
      </c>
      <c r="T165" s="203">
        <v>0</v>
      </c>
      <c r="U165" s="203">
        <v>0</v>
      </c>
      <c r="V165" s="203">
        <v>0</v>
      </c>
      <c r="W165" s="124">
        <v>0</v>
      </c>
      <c r="X165" s="158">
        <v>0</v>
      </c>
    </row>
    <row r="166" spans="1:24">
      <c r="A166" s="205"/>
      <c r="B166" s="121"/>
      <c r="C166" s="203"/>
      <c r="D166" s="203"/>
      <c r="E166" s="203"/>
      <c r="F166" s="203"/>
      <c r="G166" s="203"/>
      <c r="H166" s="203"/>
      <c r="I166" s="203"/>
      <c r="J166" s="203"/>
      <c r="K166" s="203"/>
      <c r="L166" s="203"/>
      <c r="M166" s="203"/>
      <c r="N166" s="203"/>
      <c r="O166" s="203"/>
      <c r="P166" s="203"/>
      <c r="Q166" s="203"/>
      <c r="R166" s="203"/>
      <c r="S166" s="203"/>
      <c r="T166" s="203"/>
      <c r="U166" s="203"/>
      <c r="V166" s="203"/>
      <c r="W166" s="210"/>
      <c r="X166" s="211"/>
    </row>
    <row r="167" spans="1:24">
      <c r="A167" s="205"/>
      <c r="B167" s="128" t="s">
        <v>71</v>
      </c>
      <c r="C167" s="123">
        <v>1.4999999999999999E-2</v>
      </c>
      <c r="D167" s="123">
        <v>5.0000000000000001E-3</v>
      </c>
      <c r="E167" s="123">
        <v>5.0000000000000001E-3</v>
      </c>
      <c r="F167" s="123">
        <v>5.0000000000000001E-3</v>
      </c>
      <c r="G167" s="123">
        <v>0</v>
      </c>
      <c r="H167" s="123">
        <v>0</v>
      </c>
      <c r="I167" s="123">
        <v>0</v>
      </c>
      <c r="J167" s="123">
        <v>0</v>
      </c>
      <c r="K167" s="123">
        <v>0</v>
      </c>
      <c r="L167" s="123">
        <v>0</v>
      </c>
      <c r="M167" s="123">
        <v>0</v>
      </c>
      <c r="N167" s="123">
        <v>0</v>
      </c>
      <c r="O167" s="123">
        <v>0</v>
      </c>
      <c r="P167" s="123">
        <v>0</v>
      </c>
      <c r="Q167" s="123">
        <v>0</v>
      </c>
      <c r="R167" s="123">
        <v>0</v>
      </c>
      <c r="S167" s="123">
        <v>0</v>
      </c>
      <c r="T167" s="123">
        <v>0</v>
      </c>
      <c r="U167" s="123">
        <v>0</v>
      </c>
      <c r="V167" s="123">
        <v>0</v>
      </c>
      <c r="W167" s="124">
        <v>3.0000000000000002E-2</v>
      </c>
      <c r="X167" s="158">
        <v>1.5E-3</v>
      </c>
    </row>
    <row r="168" spans="1:24">
      <c r="A168" s="205"/>
      <c r="B168" s="128" t="s">
        <v>72</v>
      </c>
      <c r="C168" s="123">
        <v>0</v>
      </c>
      <c r="D168" s="123">
        <v>0</v>
      </c>
      <c r="E168" s="123">
        <v>0</v>
      </c>
      <c r="F168" s="123">
        <v>0</v>
      </c>
      <c r="G168" s="123">
        <v>0</v>
      </c>
      <c r="H168" s="123">
        <v>0</v>
      </c>
      <c r="I168" s="123">
        <v>0</v>
      </c>
      <c r="J168" s="123">
        <v>0</v>
      </c>
      <c r="K168" s="123">
        <v>0</v>
      </c>
      <c r="L168" s="123">
        <v>0</v>
      </c>
      <c r="M168" s="123">
        <v>0</v>
      </c>
      <c r="N168" s="123">
        <v>0</v>
      </c>
      <c r="O168" s="123">
        <v>0</v>
      </c>
      <c r="P168" s="123">
        <v>0</v>
      </c>
      <c r="Q168" s="123">
        <v>0</v>
      </c>
      <c r="R168" s="123">
        <v>0</v>
      </c>
      <c r="S168" s="123">
        <v>0</v>
      </c>
      <c r="T168" s="123">
        <v>0</v>
      </c>
      <c r="U168" s="123">
        <v>0</v>
      </c>
      <c r="V168" s="123">
        <v>0</v>
      </c>
      <c r="W168" s="124">
        <v>0</v>
      </c>
      <c r="X168" s="158">
        <v>0</v>
      </c>
    </row>
    <row r="169" spans="1:24">
      <c r="A169" s="150"/>
      <c r="B169" s="130" t="s">
        <v>22</v>
      </c>
      <c r="C169" s="131">
        <v>1.4999999999999999E-2</v>
      </c>
      <c r="D169" s="131">
        <v>5.0000000000000001E-3</v>
      </c>
      <c r="E169" s="131">
        <v>5.0000000000000001E-3</v>
      </c>
      <c r="F169" s="131">
        <v>5.0000000000000001E-3</v>
      </c>
      <c r="G169" s="131">
        <v>0</v>
      </c>
      <c r="H169" s="131">
        <v>0</v>
      </c>
      <c r="I169" s="131">
        <v>0</v>
      </c>
      <c r="J169" s="131">
        <v>0</v>
      </c>
      <c r="K169" s="131">
        <v>0</v>
      </c>
      <c r="L169" s="131">
        <v>0</v>
      </c>
      <c r="M169" s="131">
        <v>0</v>
      </c>
      <c r="N169" s="131">
        <v>0</v>
      </c>
      <c r="O169" s="131">
        <v>0</v>
      </c>
      <c r="P169" s="131">
        <v>0</v>
      </c>
      <c r="Q169" s="131">
        <v>0</v>
      </c>
      <c r="R169" s="131">
        <v>0</v>
      </c>
      <c r="S169" s="131">
        <v>0</v>
      </c>
      <c r="T169" s="131">
        <v>0</v>
      </c>
      <c r="U169" s="131">
        <v>0</v>
      </c>
      <c r="V169" s="131">
        <v>0</v>
      </c>
      <c r="W169" s="210">
        <v>3.0000000000000002E-2</v>
      </c>
      <c r="X169" s="211">
        <v>1.5E-3</v>
      </c>
    </row>
    <row r="170" spans="1:24">
      <c r="A170" s="129"/>
      <c r="B170" s="135"/>
      <c r="C170" s="131"/>
      <c r="D170" s="131"/>
      <c r="E170" s="131"/>
      <c r="F170" s="131"/>
      <c r="G170" s="131"/>
      <c r="H170" s="131"/>
      <c r="I170" s="131"/>
      <c r="J170" s="131"/>
      <c r="K170" s="131"/>
      <c r="L170" s="131"/>
      <c r="M170" s="131"/>
      <c r="N170" s="131"/>
      <c r="O170" s="131"/>
      <c r="P170" s="131"/>
      <c r="Q170" s="131"/>
      <c r="R170" s="131"/>
      <c r="S170" s="131"/>
      <c r="T170" s="131"/>
      <c r="U170" s="131"/>
      <c r="V170" s="131"/>
      <c r="W170" s="136"/>
      <c r="X170" s="137"/>
    </row>
    <row r="171" spans="1:24">
      <c r="A171" s="149"/>
      <c r="B171" s="128" t="s">
        <v>15</v>
      </c>
      <c r="C171" s="123">
        <v>0.96618357487922713</v>
      </c>
      <c r="D171" s="123">
        <v>0.93351070036640305</v>
      </c>
      <c r="E171" s="123">
        <v>0.90194270566802237</v>
      </c>
      <c r="F171" s="123">
        <v>0.87144222769857238</v>
      </c>
      <c r="G171" s="123">
        <v>0.84197316685852419</v>
      </c>
      <c r="H171" s="123">
        <v>0.81350064430775282</v>
      </c>
      <c r="I171" s="123">
        <v>0.78599096068381913</v>
      </c>
      <c r="J171" s="123">
        <v>0.75941155621625056</v>
      </c>
      <c r="K171" s="123">
        <v>0.73373097218961414</v>
      </c>
      <c r="L171" s="123">
        <v>0.70891881370977217</v>
      </c>
      <c r="M171" s="123">
        <v>0.68494571372924851</v>
      </c>
      <c r="N171" s="123">
        <v>0.66178329828912896</v>
      </c>
      <c r="O171" s="123">
        <v>0.63940415293635666</v>
      </c>
      <c r="P171" s="123">
        <v>0.61778179027667302</v>
      </c>
      <c r="Q171" s="123">
        <v>0.59689061862480497</v>
      </c>
      <c r="R171" s="123">
        <v>0.57670591171478747</v>
      </c>
      <c r="S171" s="123">
        <v>0.55720377943457733</v>
      </c>
      <c r="T171" s="123">
        <v>0.53836113955031628</v>
      </c>
      <c r="U171" s="123">
        <v>0.52015569038677911</v>
      </c>
      <c r="V171" s="123">
        <v>0.50256588443167061</v>
      </c>
      <c r="W171" s="210"/>
      <c r="X171" s="209"/>
    </row>
    <row r="172" spans="1:24" ht="13.5" thickBot="1">
      <c r="A172" s="151"/>
      <c r="B172" s="20" t="s">
        <v>16</v>
      </c>
      <c r="C172" s="142">
        <v>1.4492753623188406E-2</v>
      </c>
      <c r="D172" s="142">
        <v>4.6675535018320157E-3</v>
      </c>
      <c r="E172" s="142">
        <v>4.5097135283401124E-3</v>
      </c>
      <c r="F172" s="142">
        <v>4.3572111384928619E-3</v>
      </c>
      <c r="G172" s="142">
        <v>0</v>
      </c>
      <c r="H172" s="142">
        <v>0</v>
      </c>
      <c r="I172" s="142">
        <v>0</v>
      </c>
      <c r="J172" s="142">
        <v>0</v>
      </c>
      <c r="K172" s="142">
        <v>0</v>
      </c>
      <c r="L172" s="142">
        <v>0</v>
      </c>
      <c r="M172" s="142">
        <v>0</v>
      </c>
      <c r="N172" s="142">
        <v>0</v>
      </c>
      <c r="O172" s="142">
        <v>0</v>
      </c>
      <c r="P172" s="142">
        <v>0</v>
      </c>
      <c r="Q172" s="142">
        <v>0</v>
      </c>
      <c r="R172" s="142">
        <v>0</v>
      </c>
      <c r="S172" s="142">
        <v>0</v>
      </c>
      <c r="T172" s="142">
        <v>0</v>
      </c>
      <c r="U172" s="142">
        <v>0</v>
      </c>
      <c r="V172" s="142">
        <v>0</v>
      </c>
      <c r="W172" s="143">
        <v>2.8027231791853398E-2</v>
      </c>
      <c r="X172" s="212">
        <v>2.4154589371980678E-4</v>
      </c>
    </row>
    <row r="175" spans="1:24" s="15" customFormat="1" ht="18.75" customHeight="1">
      <c r="A175" s="663" t="s">
        <v>94</v>
      </c>
      <c r="B175" s="663"/>
      <c r="C175" s="663"/>
      <c r="D175" s="663"/>
      <c r="E175" s="663"/>
      <c r="F175" s="663"/>
      <c r="G175" s="663"/>
      <c r="H175" s="663"/>
      <c r="I175" s="663"/>
      <c r="J175" s="663"/>
      <c r="K175" s="663"/>
      <c r="L175" s="663"/>
      <c r="M175" s="663"/>
      <c r="N175" s="663"/>
      <c r="O175" s="663"/>
      <c r="P175" s="663"/>
      <c r="Q175" s="663"/>
      <c r="R175" s="663"/>
      <c r="S175" s="663"/>
      <c r="T175" s="663"/>
      <c r="U175" s="663"/>
      <c r="V175" s="663"/>
      <c r="W175" s="663"/>
      <c r="X175" s="663"/>
    </row>
    <row r="176" spans="1:24" s="15" customFormat="1" ht="13.5" thickBot="1">
      <c r="A176" s="12" t="s">
        <v>92</v>
      </c>
      <c r="B176" s="12"/>
      <c r="C176" s="12"/>
      <c r="D176" s="12"/>
      <c r="E176" s="12"/>
      <c r="F176" s="12"/>
      <c r="G176" s="12"/>
      <c r="H176" s="12"/>
      <c r="I176" s="12"/>
      <c r="J176" s="12"/>
      <c r="K176" s="12"/>
      <c r="L176" s="12"/>
      <c r="M176" s="12"/>
      <c r="N176" s="12"/>
      <c r="O176" s="12"/>
      <c r="P176" s="12"/>
      <c r="Q176" s="12"/>
      <c r="R176" s="12"/>
      <c r="S176" s="12"/>
      <c r="T176" s="12"/>
      <c r="U176" s="12"/>
      <c r="V176" s="12"/>
      <c r="W176" s="12"/>
      <c r="X176" s="12"/>
    </row>
    <row r="177" spans="1:24" s="15" customFormat="1" ht="12.75" customHeight="1">
      <c r="A177" s="112" t="s">
        <v>2</v>
      </c>
      <c r="B177" s="113" t="s">
        <v>3</v>
      </c>
      <c r="C177" s="213">
        <v>2013</v>
      </c>
      <c r="D177" s="213">
        <v>2014</v>
      </c>
      <c r="E177" s="214">
        <v>2015</v>
      </c>
      <c r="F177" s="215">
        <v>2016</v>
      </c>
      <c r="G177" s="215">
        <v>2017</v>
      </c>
      <c r="H177" s="215">
        <v>2018</v>
      </c>
      <c r="I177" s="215">
        <v>2019</v>
      </c>
      <c r="J177" s="215">
        <v>2020</v>
      </c>
      <c r="K177" s="215">
        <v>2021</v>
      </c>
      <c r="L177" s="215">
        <v>2022</v>
      </c>
      <c r="M177" s="215">
        <v>2023</v>
      </c>
      <c r="N177" s="215">
        <v>2024</v>
      </c>
      <c r="O177" s="215">
        <v>2025</v>
      </c>
      <c r="P177" s="215">
        <v>2026</v>
      </c>
      <c r="Q177" s="215">
        <v>2027</v>
      </c>
      <c r="R177" s="215">
        <v>2028</v>
      </c>
      <c r="S177" s="215">
        <v>2029</v>
      </c>
      <c r="T177" s="215">
        <v>2030</v>
      </c>
      <c r="U177" s="215">
        <v>2031</v>
      </c>
      <c r="V177" s="215">
        <v>2032</v>
      </c>
      <c r="W177" s="664" t="s">
        <v>4</v>
      </c>
      <c r="X177" s="665" t="s">
        <v>5</v>
      </c>
    </row>
    <row r="178" spans="1:24" s="15" customFormat="1" ht="13.5" thickBot="1">
      <c r="A178" s="19" t="s">
        <v>6</v>
      </c>
      <c r="B178" s="20" t="s">
        <v>7</v>
      </c>
      <c r="C178" s="21">
        <v>1</v>
      </c>
      <c r="D178" s="21">
        <v>2</v>
      </c>
      <c r="E178" s="21">
        <v>3</v>
      </c>
      <c r="F178" s="21">
        <v>4</v>
      </c>
      <c r="G178" s="21">
        <v>5</v>
      </c>
      <c r="H178" s="21">
        <v>6</v>
      </c>
      <c r="I178" s="21">
        <v>7</v>
      </c>
      <c r="J178" s="21">
        <v>8</v>
      </c>
      <c r="K178" s="21">
        <v>9</v>
      </c>
      <c r="L178" s="21">
        <v>10</v>
      </c>
      <c r="M178" s="21">
        <v>11</v>
      </c>
      <c r="N178" s="21">
        <v>12</v>
      </c>
      <c r="O178" s="21">
        <v>13</v>
      </c>
      <c r="P178" s="21">
        <v>14</v>
      </c>
      <c r="Q178" s="21">
        <v>15</v>
      </c>
      <c r="R178" s="21">
        <v>16</v>
      </c>
      <c r="S178" s="21">
        <v>17</v>
      </c>
      <c r="T178" s="21">
        <v>18</v>
      </c>
      <c r="U178" s="21">
        <v>19</v>
      </c>
      <c r="V178" s="21">
        <v>20</v>
      </c>
      <c r="W178" s="661"/>
      <c r="X178" s="662"/>
    </row>
    <row r="179" spans="1:24" s="15" customFormat="1">
      <c r="A179" s="126" t="s">
        <v>83</v>
      </c>
      <c r="B179" s="183" t="s">
        <v>76</v>
      </c>
      <c r="C179" s="12"/>
      <c r="D179" s="12"/>
      <c r="E179" s="12"/>
      <c r="F179" s="12"/>
      <c r="G179" s="12"/>
      <c r="H179" s="12"/>
      <c r="I179" s="12"/>
      <c r="J179" s="12"/>
      <c r="K179" s="12"/>
      <c r="L179" s="12"/>
      <c r="M179" s="12"/>
      <c r="N179" s="12"/>
      <c r="O179" s="12"/>
      <c r="P179" s="12"/>
      <c r="Q179" s="12"/>
      <c r="R179" s="12"/>
      <c r="S179" s="12"/>
      <c r="T179" s="12"/>
      <c r="U179" s="12"/>
      <c r="V179" s="12"/>
      <c r="W179" s="216"/>
      <c r="X179" s="217"/>
    </row>
    <row r="180" spans="1:24" s="15" customFormat="1" ht="51">
      <c r="A180" s="13"/>
      <c r="B180" s="156" t="s">
        <v>95</v>
      </c>
      <c r="C180" s="157">
        <v>3.5000000000000003E-2</v>
      </c>
      <c r="D180" s="157">
        <v>1.6250000000000001E-2</v>
      </c>
      <c r="E180" s="157">
        <v>5.0000000000000001E-3</v>
      </c>
      <c r="F180" s="157">
        <v>5.0000000000000001E-3</v>
      </c>
      <c r="G180" s="157">
        <v>0</v>
      </c>
      <c r="H180" s="157">
        <v>0</v>
      </c>
      <c r="I180" s="157">
        <v>0</v>
      </c>
      <c r="J180" s="157">
        <v>0</v>
      </c>
      <c r="K180" s="157">
        <v>0</v>
      </c>
      <c r="L180" s="157">
        <v>0</v>
      </c>
      <c r="M180" s="157">
        <v>0</v>
      </c>
      <c r="N180" s="157">
        <v>0</v>
      </c>
      <c r="O180" s="157">
        <v>0</v>
      </c>
      <c r="P180" s="157">
        <v>0</v>
      </c>
      <c r="Q180" s="157">
        <v>0</v>
      </c>
      <c r="R180" s="157">
        <v>0</v>
      </c>
      <c r="S180" s="157">
        <v>0</v>
      </c>
      <c r="T180" s="157">
        <v>0</v>
      </c>
      <c r="U180" s="157">
        <v>0</v>
      </c>
      <c r="V180" s="157">
        <v>0</v>
      </c>
      <c r="W180" s="218">
        <v>6.1249999999999999E-2</v>
      </c>
      <c r="X180" s="219">
        <v>3.0625000000000001E-3</v>
      </c>
    </row>
    <row r="181" spans="1:24" s="15" customFormat="1">
      <c r="A181" s="13"/>
      <c r="B181" s="127"/>
      <c r="C181" s="157"/>
      <c r="D181" s="157"/>
      <c r="E181" s="157"/>
      <c r="F181" s="157"/>
      <c r="G181" s="157"/>
      <c r="H181" s="157"/>
      <c r="I181" s="157"/>
      <c r="J181" s="157"/>
      <c r="K181" s="157"/>
      <c r="L181" s="157"/>
      <c r="M181" s="157"/>
      <c r="N181" s="157"/>
      <c r="O181" s="157"/>
      <c r="P181" s="157"/>
      <c r="Q181" s="157"/>
      <c r="R181" s="157"/>
      <c r="S181" s="157"/>
      <c r="T181" s="157"/>
      <c r="U181" s="157"/>
      <c r="V181" s="148"/>
      <c r="W181" s="218"/>
      <c r="X181" s="220"/>
    </row>
    <row r="182" spans="1:24" s="15" customFormat="1">
      <c r="A182" s="13"/>
      <c r="B182" s="121" t="s">
        <v>70</v>
      </c>
      <c r="C182" s="221">
        <v>0</v>
      </c>
      <c r="D182" s="221">
        <v>0</v>
      </c>
      <c r="E182" s="221">
        <v>0</v>
      </c>
      <c r="F182" s="221">
        <v>0</v>
      </c>
      <c r="G182" s="221">
        <v>0</v>
      </c>
      <c r="H182" s="221">
        <v>0</v>
      </c>
      <c r="I182" s="221">
        <v>0</v>
      </c>
      <c r="J182" s="221">
        <v>0</v>
      </c>
      <c r="K182" s="221">
        <v>0</v>
      </c>
      <c r="L182" s="221">
        <v>0</v>
      </c>
      <c r="M182" s="221">
        <v>0</v>
      </c>
      <c r="N182" s="221">
        <v>0</v>
      </c>
      <c r="O182" s="221">
        <v>0</v>
      </c>
      <c r="P182" s="221">
        <v>0</v>
      </c>
      <c r="Q182" s="221">
        <v>0</v>
      </c>
      <c r="R182" s="221">
        <v>0</v>
      </c>
      <c r="S182" s="221">
        <v>0</v>
      </c>
      <c r="T182" s="221">
        <v>0</v>
      </c>
      <c r="U182" s="221">
        <v>0</v>
      </c>
      <c r="V182" s="157">
        <v>0</v>
      </c>
      <c r="W182" s="218">
        <v>0</v>
      </c>
      <c r="X182" s="219">
        <v>0</v>
      </c>
    </row>
    <row r="183" spans="1:24" s="15" customFormat="1">
      <c r="A183" s="13"/>
      <c r="B183" s="121"/>
      <c r="C183" s="221"/>
      <c r="D183" s="221"/>
      <c r="E183" s="221"/>
      <c r="F183" s="221"/>
      <c r="G183" s="221"/>
      <c r="H183" s="221"/>
      <c r="I183" s="221"/>
      <c r="J183" s="221"/>
      <c r="K183" s="221"/>
      <c r="L183" s="221"/>
      <c r="M183" s="221"/>
      <c r="N183" s="221"/>
      <c r="O183" s="221"/>
      <c r="P183" s="221"/>
      <c r="Q183" s="221"/>
      <c r="R183" s="221"/>
      <c r="S183" s="221"/>
      <c r="T183" s="221"/>
      <c r="U183" s="221"/>
      <c r="V183" s="148"/>
      <c r="W183" s="218"/>
      <c r="X183" s="220"/>
    </row>
    <row r="184" spans="1:24" s="15" customFormat="1">
      <c r="A184" s="13"/>
      <c r="B184" s="128" t="s">
        <v>71</v>
      </c>
      <c r="C184" s="157">
        <v>3.5000000000000003E-2</v>
      </c>
      <c r="D184" s="157">
        <v>1.6250000000000001E-2</v>
      </c>
      <c r="E184" s="157">
        <v>5.0000000000000001E-3</v>
      </c>
      <c r="F184" s="157">
        <v>5.0000000000000001E-3</v>
      </c>
      <c r="G184" s="157">
        <v>0</v>
      </c>
      <c r="H184" s="157">
        <v>0</v>
      </c>
      <c r="I184" s="157">
        <v>0</v>
      </c>
      <c r="J184" s="157">
        <v>0</v>
      </c>
      <c r="K184" s="157">
        <v>0</v>
      </c>
      <c r="L184" s="157">
        <v>0</v>
      </c>
      <c r="M184" s="157">
        <v>0</v>
      </c>
      <c r="N184" s="157">
        <v>0</v>
      </c>
      <c r="O184" s="157">
        <v>0</v>
      </c>
      <c r="P184" s="157">
        <v>0</v>
      </c>
      <c r="Q184" s="157">
        <v>0</v>
      </c>
      <c r="R184" s="157">
        <v>0</v>
      </c>
      <c r="S184" s="157">
        <v>0</v>
      </c>
      <c r="T184" s="157">
        <v>0</v>
      </c>
      <c r="U184" s="157">
        <v>0</v>
      </c>
      <c r="V184" s="157">
        <v>0</v>
      </c>
      <c r="W184" s="218">
        <v>6.1249999999999999E-2</v>
      </c>
      <c r="X184" s="219">
        <v>3.0625000000000001E-3</v>
      </c>
    </row>
    <row r="185" spans="1:24" s="15" customFormat="1">
      <c r="A185" s="13"/>
      <c r="B185" s="128" t="s">
        <v>72</v>
      </c>
      <c r="C185" s="157">
        <v>0</v>
      </c>
      <c r="D185" s="157">
        <v>0</v>
      </c>
      <c r="E185" s="157">
        <v>0</v>
      </c>
      <c r="F185" s="157">
        <v>0</v>
      </c>
      <c r="G185" s="157">
        <v>0</v>
      </c>
      <c r="H185" s="157">
        <v>0</v>
      </c>
      <c r="I185" s="157">
        <v>0</v>
      </c>
      <c r="J185" s="157">
        <v>0</v>
      </c>
      <c r="K185" s="157">
        <v>0</v>
      </c>
      <c r="L185" s="157">
        <v>0</v>
      </c>
      <c r="M185" s="157">
        <v>0</v>
      </c>
      <c r="N185" s="157">
        <v>0</v>
      </c>
      <c r="O185" s="157">
        <v>0</v>
      </c>
      <c r="P185" s="157">
        <v>0</v>
      </c>
      <c r="Q185" s="157">
        <v>0</v>
      </c>
      <c r="R185" s="157">
        <v>0</v>
      </c>
      <c r="S185" s="157">
        <v>0</v>
      </c>
      <c r="T185" s="157">
        <v>0</v>
      </c>
      <c r="U185" s="157">
        <v>0</v>
      </c>
      <c r="V185" s="157">
        <v>0</v>
      </c>
      <c r="W185" s="218">
        <v>0</v>
      </c>
      <c r="X185" s="219">
        <v>0</v>
      </c>
    </row>
    <row r="186" spans="1:24" s="15" customFormat="1">
      <c r="A186" s="129"/>
      <c r="B186" s="130" t="s">
        <v>22</v>
      </c>
      <c r="C186" s="222">
        <v>3.5000000000000003E-2</v>
      </c>
      <c r="D186" s="222">
        <v>1.6250000000000001E-2</v>
      </c>
      <c r="E186" s="222">
        <v>5.0000000000000001E-3</v>
      </c>
      <c r="F186" s="222">
        <v>5.0000000000000001E-3</v>
      </c>
      <c r="G186" s="222">
        <v>0</v>
      </c>
      <c r="H186" s="222">
        <v>0</v>
      </c>
      <c r="I186" s="222">
        <v>0</v>
      </c>
      <c r="J186" s="222">
        <v>0</v>
      </c>
      <c r="K186" s="222">
        <v>0</v>
      </c>
      <c r="L186" s="222">
        <v>0</v>
      </c>
      <c r="M186" s="222">
        <v>0</v>
      </c>
      <c r="N186" s="222">
        <v>0</v>
      </c>
      <c r="O186" s="222">
        <v>0</v>
      </c>
      <c r="P186" s="222">
        <v>0</v>
      </c>
      <c r="Q186" s="222">
        <v>0</v>
      </c>
      <c r="R186" s="222">
        <v>0</v>
      </c>
      <c r="S186" s="222">
        <v>0</v>
      </c>
      <c r="T186" s="222">
        <v>0</v>
      </c>
      <c r="U186" s="222">
        <v>0</v>
      </c>
      <c r="V186" s="222">
        <v>0</v>
      </c>
      <c r="W186" s="223">
        <v>6.1249999999999999E-2</v>
      </c>
      <c r="X186" s="224">
        <v>3.0625000000000001E-3</v>
      </c>
    </row>
    <row r="187" spans="1:24" s="15" customFormat="1">
      <c r="A187" s="129"/>
      <c r="B187" s="135"/>
      <c r="C187" s="131"/>
      <c r="D187" s="131"/>
      <c r="E187" s="131"/>
      <c r="F187" s="131"/>
      <c r="G187" s="131"/>
      <c r="H187" s="131"/>
      <c r="I187" s="131"/>
      <c r="J187" s="131"/>
      <c r="K187" s="131"/>
      <c r="L187" s="131"/>
      <c r="M187" s="131"/>
      <c r="N187" s="131"/>
      <c r="O187" s="131"/>
      <c r="P187" s="131"/>
      <c r="Q187" s="131"/>
      <c r="R187" s="131"/>
      <c r="S187" s="131"/>
      <c r="T187" s="131"/>
      <c r="U187" s="131"/>
      <c r="V187" s="131"/>
      <c r="W187" s="136"/>
      <c r="X187" s="137"/>
    </row>
    <row r="188" spans="1:24" s="15" customFormat="1">
      <c r="A188" s="126"/>
      <c r="B188" s="225" t="s">
        <v>15</v>
      </c>
      <c r="C188" s="157">
        <v>0.96618357487922713</v>
      </c>
      <c r="D188" s="157">
        <v>0.93351070036640305</v>
      </c>
      <c r="E188" s="157">
        <v>0.90194270566802237</v>
      </c>
      <c r="F188" s="157">
        <v>0.87144222769857238</v>
      </c>
      <c r="G188" s="157">
        <v>0.84197316685852419</v>
      </c>
      <c r="H188" s="157">
        <v>0.81350064430775282</v>
      </c>
      <c r="I188" s="157">
        <v>0.78599096068381913</v>
      </c>
      <c r="J188" s="157">
        <v>0.75941155621625056</v>
      </c>
      <c r="K188" s="157">
        <v>0.73373097218961414</v>
      </c>
      <c r="L188" s="157">
        <v>0.70891881370977217</v>
      </c>
      <c r="M188" s="157">
        <v>0.68494571372924851</v>
      </c>
      <c r="N188" s="157">
        <v>0.66178329828912896</v>
      </c>
      <c r="O188" s="157">
        <v>0.63940415293635666</v>
      </c>
      <c r="P188" s="157">
        <v>0.61778179027667302</v>
      </c>
      <c r="Q188" s="157">
        <v>0.59689061862480497</v>
      </c>
      <c r="R188" s="157">
        <v>0.57670591171478747</v>
      </c>
      <c r="S188" s="157">
        <v>0.55720377943457733</v>
      </c>
      <c r="T188" s="157">
        <v>0.53836113955031628</v>
      </c>
      <c r="U188" s="157">
        <v>0.52015569038677911</v>
      </c>
      <c r="V188" s="157">
        <v>0.50256588443167061</v>
      </c>
      <c r="W188" s="218"/>
      <c r="X188" s="224"/>
    </row>
    <row r="189" spans="1:24" s="15" customFormat="1" ht="13.5" thickBot="1">
      <c r="A189" s="141"/>
      <c r="B189" s="20" t="s">
        <v>16</v>
      </c>
      <c r="C189" s="226">
        <v>3.3816425120772951E-2</v>
      </c>
      <c r="D189" s="226">
        <v>1.5169548880954051E-2</v>
      </c>
      <c r="E189" s="226">
        <v>4.5097135283401124E-3</v>
      </c>
      <c r="F189" s="226">
        <v>4.3572111384928619E-3</v>
      </c>
      <c r="G189" s="226">
        <v>0</v>
      </c>
      <c r="H189" s="226">
        <v>0</v>
      </c>
      <c r="I189" s="226">
        <v>0</v>
      </c>
      <c r="J189" s="226">
        <v>0</v>
      </c>
      <c r="K189" s="226">
        <v>0</v>
      </c>
      <c r="L189" s="226">
        <v>0</v>
      </c>
      <c r="M189" s="226">
        <v>0</v>
      </c>
      <c r="N189" s="226">
        <v>0</v>
      </c>
      <c r="O189" s="226">
        <v>0</v>
      </c>
      <c r="P189" s="226">
        <v>0</v>
      </c>
      <c r="Q189" s="226">
        <v>0</v>
      </c>
      <c r="R189" s="226">
        <v>0</v>
      </c>
      <c r="S189" s="226">
        <v>0</v>
      </c>
      <c r="T189" s="226">
        <v>0</v>
      </c>
      <c r="U189" s="226">
        <v>0</v>
      </c>
      <c r="V189" s="226">
        <v>0</v>
      </c>
      <c r="W189" s="143">
        <v>5.7852898668559978E-2</v>
      </c>
      <c r="X189" s="227">
        <v>2.8926449334279987E-3</v>
      </c>
    </row>
    <row r="190" spans="1:24" s="15" customFormat="1"/>
    <row r="191" spans="1:24" s="15" customFormat="1"/>
    <row r="192" spans="1:24" s="15" customFormat="1" ht="17.25" customHeight="1">
      <c r="A192" s="663" t="s">
        <v>96</v>
      </c>
      <c r="B192" s="663"/>
      <c r="C192" s="663"/>
      <c r="D192" s="663"/>
      <c r="E192" s="663"/>
      <c r="F192" s="663"/>
      <c r="G192" s="663"/>
      <c r="H192" s="663"/>
      <c r="I192" s="663"/>
      <c r="J192" s="663"/>
      <c r="K192" s="663"/>
      <c r="L192" s="663"/>
      <c r="M192" s="663"/>
      <c r="N192" s="663"/>
      <c r="O192" s="663"/>
      <c r="P192" s="663"/>
      <c r="Q192" s="663"/>
      <c r="R192" s="663"/>
      <c r="S192" s="663"/>
      <c r="T192" s="663"/>
      <c r="U192" s="663"/>
      <c r="V192" s="663"/>
      <c r="W192" s="663"/>
      <c r="X192" s="663"/>
    </row>
    <row r="193" spans="1:24" s="206" customFormat="1" ht="13.5" thickBot="1">
      <c r="A193" s="86" t="s">
        <v>92</v>
      </c>
      <c r="B193" s="86"/>
      <c r="C193" s="86"/>
      <c r="D193" s="86"/>
      <c r="E193" s="86"/>
      <c r="F193" s="86"/>
      <c r="G193" s="86"/>
      <c r="H193" s="86"/>
      <c r="I193" s="86"/>
      <c r="J193" s="86"/>
      <c r="K193" s="86"/>
      <c r="L193" s="86"/>
      <c r="M193" s="86"/>
      <c r="N193" s="86"/>
      <c r="O193" s="86"/>
      <c r="P193" s="86"/>
      <c r="Q193" s="86"/>
      <c r="R193" s="86"/>
      <c r="S193" s="86"/>
      <c r="T193" s="86"/>
      <c r="U193" s="86"/>
      <c r="V193" s="86"/>
      <c r="W193" s="86"/>
      <c r="X193" s="86"/>
    </row>
    <row r="194" spans="1:24" s="15" customFormat="1" ht="12.75" customHeight="1">
      <c r="A194" s="112" t="s">
        <v>2</v>
      </c>
      <c r="B194" s="113" t="s">
        <v>3</v>
      </c>
      <c r="C194" s="213">
        <v>2013</v>
      </c>
      <c r="D194" s="213">
        <v>2014</v>
      </c>
      <c r="E194" s="214">
        <v>2015</v>
      </c>
      <c r="F194" s="215">
        <v>2016</v>
      </c>
      <c r="G194" s="215">
        <v>2017</v>
      </c>
      <c r="H194" s="215">
        <v>2018</v>
      </c>
      <c r="I194" s="215">
        <v>2019</v>
      </c>
      <c r="J194" s="215">
        <v>2020</v>
      </c>
      <c r="K194" s="215">
        <v>2021</v>
      </c>
      <c r="L194" s="215">
        <v>2022</v>
      </c>
      <c r="M194" s="215">
        <v>2023</v>
      </c>
      <c r="N194" s="215">
        <v>2024</v>
      </c>
      <c r="O194" s="215">
        <v>2025</v>
      </c>
      <c r="P194" s="215">
        <v>2026</v>
      </c>
      <c r="Q194" s="215">
        <v>2027</v>
      </c>
      <c r="R194" s="215">
        <v>2028</v>
      </c>
      <c r="S194" s="215">
        <v>2029</v>
      </c>
      <c r="T194" s="215">
        <v>2030</v>
      </c>
      <c r="U194" s="215">
        <v>2031</v>
      </c>
      <c r="V194" s="215">
        <v>2032</v>
      </c>
      <c r="W194" s="664" t="s">
        <v>4</v>
      </c>
      <c r="X194" s="665" t="s">
        <v>5</v>
      </c>
    </row>
    <row r="195" spans="1:24" s="15" customFormat="1" ht="13.5" thickBot="1">
      <c r="A195" s="19" t="s">
        <v>6</v>
      </c>
      <c r="B195" s="20" t="s">
        <v>7</v>
      </c>
      <c r="C195" s="21">
        <v>1</v>
      </c>
      <c r="D195" s="21">
        <v>2</v>
      </c>
      <c r="E195" s="21">
        <v>3</v>
      </c>
      <c r="F195" s="21">
        <v>4</v>
      </c>
      <c r="G195" s="21">
        <v>5</v>
      </c>
      <c r="H195" s="21">
        <v>6</v>
      </c>
      <c r="I195" s="21">
        <v>7</v>
      </c>
      <c r="J195" s="21">
        <v>8</v>
      </c>
      <c r="K195" s="21">
        <v>9</v>
      </c>
      <c r="L195" s="21">
        <v>10</v>
      </c>
      <c r="M195" s="21">
        <v>11</v>
      </c>
      <c r="N195" s="21">
        <v>12</v>
      </c>
      <c r="O195" s="21">
        <v>13</v>
      </c>
      <c r="P195" s="21">
        <v>14</v>
      </c>
      <c r="Q195" s="21">
        <v>15</v>
      </c>
      <c r="R195" s="21">
        <v>16</v>
      </c>
      <c r="S195" s="21">
        <v>17</v>
      </c>
      <c r="T195" s="21">
        <v>18</v>
      </c>
      <c r="U195" s="21">
        <v>19</v>
      </c>
      <c r="V195" s="21">
        <v>20</v>
      </c>
      <c r="W195" s="661"/>
      <c r="X195" s="662"/>
    </row>
    <row r="196" spans="1:24" s="15" customFormat="1">
      <c r="A196" s="126" t="s">
        <v>83</v>
      </c>
      <c r="B196" s="183"/>
      <c r="C196" s="12"/>
      <c r="D196" s="12"/>
      <c r="E196" s="12"/>
      <c r="F196" s="12"/>
      <c r="G196" s="12"/>
      <c r="H196" s="12"/>
      <c r="I196" s="12"/>
      <c r="J196" s="12"/>
      <c r="K196" s="12"/>
      <c r="L196" s="12"/>
      <c r="M196" s="12"/>
      <c r="N196" s="12"/>
      <c r="O196" s="12"/>
      <c r="P196" s="12"/>
      <c r="Q196" s="12"/>
      <c r="R196" s="12"/>
      <c r="S196" s="12"/>
      <c r="T196" s="12"/>
      <c r="U196" s="12"/>
      <c r="V196" s="12"/>
      <c r="W196" s="216"/>
      <c r="X196" s="217"/>
    </row>
    <row r="197" spans="1:24" s="15" customFormat="1" ht="51">
      <c r="A197" s="13"/>
      <c r="B197" s="156" t="s">
        <v>97</v>
      </c>
      <c r="C197" s="157">
        <v>3.5000000000000003E-2</v>
      </c>
      <c r="D197" s="157">
        <v>1.6250000000000001E-2</v>
      </c>
      <c r="E197" s="157">
        <v>5.0000000000000001E-3</v>
      </c>
      <c r="F197" s="157">
        <v>5.0000000000000001E-3</v>
      </c>
      <c r="G197" s="157">
        <v>0</v>
      </c>
      <c r="H197" s="157">
        <v>0</v>
      </c>
      <c r="I197" s="157">
        <v>0</v>
      </c>
      <c r="J197" s="157">
        <v>0</v>
      </c>
      <c r="K197" s="157">
        <v>0</v>
      </c>
      <c r="L197" s="157">
        <v>0</v>
      </c>
      <c r="M197" s="157">
        <v>0</v>
      </c>
      <c r="N197" s="157">
        <v>0</v>
      </c>
      <c r="O197" s="157">
        <v>0</v>
      </c>
      <c r="P197" s="157">
        <v>0</v>
      </c>
      <c r="Q197" s="157">
        <v>0</v>
      </c>
      <c r="R197" s="157">
        <v>0</v>
      </c>
      <c r="S197" s="157">
        <v>0</v>
      </c>
      <c r="T197" s="157">
        <v>0</v>
      </c>
      <c r="U197" s="157">
        <v>0</v>
      </c>
      <c r="V197" s="157">
        <v>0</v>
      </c>
      <c r="W197" s="218">
        <v>6.1249999999999999E-2</v>
      </c>
      <c r="X197" s="219">
        <v>3.0625000000000001E-3</v>
      </c>
    </row>
    <row r="198" spans="1:24" s="15" customFormat="1">
      <c r="A198" s="13"/>
      <c r="B198" s="127"/>
      <c r="C198" s="157"/>
      <c r="D198" s="157"/>
      <c r="E198" s="157"/>
      <c r="F198" s="157"/>
      <c r="G198" s="157"/>
      <c r="H198" s="157"/>
      <c r="I198" s="157"/>
      <c r="J198" s="157"/>
      <c r="K198" s="157"/>
      <c r="L198" s="157"/>
      <c r="M198" s="157"/>
      <c r="N198" s="157"/>
      <c r="O198" s="157"/>
      <c r="P198" s="157"/>
      <c r="Q198" s="157"/>
      <c r="R198" s="157"/>
      <c r="S198" s="157"/>
      <c r="T198" s="157"/>
      <c r="U198" s="157"/>
      <c r="V198" s="148"/>
      <c r="W198" s="218"/>
      <c r="X198" s="220"/>
    </row>
    <row r="199" spans="1:24" s="15" customFormat="1">
      <c r="A199" s="13"/>
      <c r="B199" s="121" t="s">
        <v>70</v>
      </c>
      <c r="C199" s="221">
        <v>0</v>
      </c>
      <c r="D199" s="221">
        <v>0</v>
      </c>
      <c r="E199" s="221">
        <v>0</v>
      </c>
      <c r="F199" s="221">
        <v>0</v>
      </c>
      <c r="G199" s="221">
        <v>0</v>
      </c>
      <c r="H199" s="221">
        <v>0</v>
      </c>
      <c r="I199" s="221">
        <v>0</v>
      </c>
      <c r="J199" s="221">
        <v>0</v>
      </c>
      <c r="K199" s="221">
        <v>0</v>
      </c>
      <c r="L199" s="221">
        <v>0</v>
      </c>
      <c r="M199" s="221">
        <v>0</v>
      </c>
      <c r="N199" s="221">
        <v>0</v>
      </c>
      <c r="O199" s="221">
        <v>0</v>
      </c>
      <c r="P199" s="221">
        <v>0</v>
      </c>
      <c r="Q199" s="221">
        <v>0</v>
      </c>
      <c r="R199" s="221">
        <v>0</v>
      </c>
      <c r="S199" s="221">
        <v>0</v>
      </c>
      <c r="T199" s="221">
        <v>0</v>
      </c>
      <c r="U199" s="221">
        <v>0</v>
      </c>
      <c r="V199" s="157">
        <v>0</v>
      </c>
      <c r="W199" s="218">
        <v>0</v>
      </c>
      <c r="X199" s="219">
        <v>0</v>
      </c>
    </row>
    <row r="200" spans="1:24" s="15" customFormat="1">
      <c r="A200" s="13"/>
      <c r="B200" s="121"/>
      <c r="C200" s="221"/>
      <c r="D200" s="221"/>
      <c r="E200" s="221"/>
      <c r="F200" s="221"/>
      <c r="G200" s="221"/>
      <c r="H200" s="221"/>
      <c r="I200" s="221"/>
      <c r="J200" s="221"/>
      <c r="K200" s="221"/>
      <c r="L200" s="221"/>
      <c r="M200" s="221"/>
      <c r="N200" s="221"/>
      <c r="O200" s="221"/>
      <c r="P200" s="221"/>
      <c r="Q200" s="221"/>
      <c r="R200" s="221"/>
      <c r="S200" s="221"/>
      <c r="T200" s="221"/>
      <c r="U200" s="221"/>
      <c r="V200" s="148"/>
      <c r="W200" s="218"/>
      <c r="X200" s="220"/>
    </row>
    <row r="201" spans="1:24" s="15" customFormat="1">
      <c r="A201" s="13"/>
      <c r="B201" s="128" t="s">
        <v>71</v>
      </c>
      <c r="C201" s="157">
        <v>3.5000000000000003E-2</v>
      </c>
      <c r="D201" s="157">
        <v>1.6250000000000001E-2</v>
      </c>
      <c r="E201" s="157">
        <v>5.0000000000000001E-3</v>
      </c>
      <c r="F201" s="157">
        <v>5.0000000000000001E-3</v>
      </c>
      <c r="G201" s="157">
        <v>0</v>
      </c>
      <c r="H201" s="157">
        <v>0</v>
      </c>
      <c r="I201" s="157">
        <v>0</v>
      </c>
      <c r="J201" s="157">
        <v>0</v>
      </c>
      <c r="K201" s="157">
        <v>0</v>
      </c>
      <c r="L201" s="157">
        <v>0</v>
      </c>
      <c r="M201" s="157">
        <v>0</v>
      </c>
      <c r="N201" s="157">
        <v>0</v>
      </c>
      <c r="O201" s="157">
        <v>0</v>
      </c>
      <c r="P201" s="157">
        <v>0</v>
      </c>
      <c r="Q201" s="157">
        <v>0</v>
      </c>
      <c r="R201" s="157">
        <v>0</v>
      </c>
      <c r="S201" s="157">
        <v>0</v>
      </c>
      <c r="T201" s="157">
        <v>0</v>
      </c>
      <c r="U201" s="157">
        <v>0</v>
      </c>
      <c r="V201" s="157">
        <v>0</v>
      </c>
      <c r="W201" s="218">
        <v>6.1249999999999999E-2</v>
      </c>
      <c r="X201" s="219">
        <v>3.0625000000000001E-3</v>
      </c>
    </row>
    <row r="202" spans="1:24" s="15" customFormat="1">
      <c r="A202" s="13"/>
      <c r="B202" s="128" t="s">
        <v>72</v>
      </c>
      <c r="C202" s="157">
        <v>0</v>
      </c>
      <c r="D202" s="157">
        <v>0</v>
      </c>
      <c r="E202" s="157">
        <v>0</v>
      </c>
      <c r="F202" s="157">
        <v>0</v>
      </c>
      <c r="G202" s="157">
        <v>0</v>
      </c>
      <c r="H202" s="157">
        <v>0</v>
      </c>
      <c r="I202" s="157">
        <v>0</v>
      </c>
      <c r="J202" s="157">
        <v>0</v>
      </c>
      <c r="K202" s="157">
        <v>0</v>
      </c>
      <c r="L202" s="157">
        <v>0</v>
      </c>
      <c r="M202" s="157">
        <v>0</v>
      </c>
      <c r="N202" s="157">
        <v>0</v>
      </c>
      <c r="O202" s="157">
        <v>0</v>
      </c>
      <c r="P202" s="157">
        <v>0</v>
      </c>
      <c r="Q202" s="157">
        <v>0</v>
      </c>
      <c r="R202" s="157">
        <v>0</v>
      </c>
      <c r="S202" s="157">
        <v>0</v>
      </c>
      <c r="T202" s="157">
        <v>0</v>
      </c>
      <c r="U202" s="157">
        <v>0</v>
      </c>
      <c r="V202" s="157">
        <v>0</v>
      </c>
      <c r="W202" s="218">
        <v>0</v>
      </c>
      <c r="X202" s="219">
        <v>0</v>
      </c>
    </row>
    <row r="203" spans="1:24" s="15" customFormat="1">
      <c r="A203" s="129"/>
      <c r="B203" s="130" t="s">
        <v>22</v>
      </c>
      <c r="C203" s="222">
        <v>3.5000000000000003E-2</v>
      </c>
      <c r="D203" s="222">
        <v>1.6250000000000001E-2</v>
      </c>
      <c r="E203" s="222">
        <v>5.0000000000000001E-3</v>
      </c>
      <c r="F203" s="222">
        <v>5.0000000000000001E-3</v>
      </c>
      <c r="G203" s="222">
        <v>0</v>
      </c>
      <c r="H203" s="222">
        <v>0</v>
      </c>
      <c r="I203" s="222">
        <v>0</v>
      </c>
      <c r="J203" s="222">
        <v>0</v>
      </c>
      <c r="K203" s="222">
        <v>0</v>
      </c>
      <c r="L203" s="222">
        <v>0</v>
      </c>
      <c r="M203" s="222">
        <v>0</v>
      </c>
      <c r="N203" s="222">
        <v>0</v>
      </c>
      <c r="O203" s="222">
        <v>0</v>
      </c>
      <c r="P203" s="222">
        <v>0</v>
      </c>
      <c r="Q203" s="222">
        <v>0</v>
      </c>
      <c r="R203" s="222">
        <v>0</v>
      </c>
      <c r="S203" s="222">
        <v>0</v>
      </c>
      <c r="T203" s="222">
        <v>0</v>
      </c>
      <c r="U203" s="222">
        <v>0</v>
      </c>
      <c r="V203" s="222">
        <v>0</v>
      </c>
      <c r="W203" s="223">
        <v>6.1249999999999999E-2</v>
      </c>
      <c r="X203" s="224">
        <v>3.0625000000000001E-3</v>
      </c>
    </row>
    <row r="204" spans="1:24" s="15" customFormat="1">
      <c r="A204" s="129"/>
      <c r="B204" s="135"/>
      <c r="C204" s="131"/>
      <c r="D204" s="131"/>
      <c r="E204" s="131"/>
      <c r="F204" s="131"/>
      <c r="G204" s="131"/>
      <c r="H204" s="131"/>
      <c r="I204" s="131"/>
      <c r="J204" s="131"/>
      <c r="K204" s="131"/>
      <c r="L204" s="131"/>
      <c r="M204" s="131"/>
      <c r="N204" s="131"/>
      <c r="O204" s="131"/>
      <c r="P204" s="131"/>
      <c r="Q204" s="131"/>
      <c r="R204" s="131"/>
      <c r="S204" s="131"/>
      <c r="T204" s="131"/>
      <c r="U204" s="131"/>
      <c r="V204" s="131"/>
      <c r="W204" s="136"/>
      <c r="X204" s="137"/>
    </row>
    <row r="205" spans="1:24" s="15" customFormat="1">
      <c r="A205" s="126"/>
      <c r="B205" s="225" t="s">
        <v>15</v>
      </c>
      <c r="C205" s="157">
        <v>0.96618357487922713</v>
      </c>
      <c r="D205" s="157">
        <v>0.93351070036640305</v>
      </c>
      <c r="E205" s="157">
        <v>0.90194270566802237</v>
      </c>
      <c r="F205" s="157">
        <v>0.87144222769857238</v>
      </c>
      <c r="G205" s="157">
        <v>0.84197316685852419</v>
      </c>
      <c r="H205" s="157">
        <v>0.81350064430775282</v>
      </c>
      <c r="I205" s="157">
        <v>0.78599096068381913</v>
      </c>
      <c r="J205" s="157">
        <v>0.75941155621625056</v>
      </c>
      <c r="K205" s="157">
        <v>0.73373097218961414</v>
      </c>
      <c r="L205" s="157">
        <v>0.70891881370977217</v>
      </c>
      <c r="M205" s="157">
        <v>0.68494571372924851</v>
      </c>
      <c r="N205" s="157">
        <v>0.66178329828912896</v>
      </c>
      <c r="O205" s="157">
        <v>0.63940415293635666</v>
      </c>
      <c r="P205" s="157">
        <v>0.61778179027667302</v>
      </c>
      <c r="Q205" s="157">
        <v>0.59689061862480497</v>
      </c>
      <c r="R205" s="157">
        <v>0.57670591171478747</v>
      </c>
      <c r="S205" s="157">
        <v>0.55720377943457733</v>
      </c>
      <c r="T205" s="157">
        <v>0.53836113955031628</v>
      </c>
      <c r="U205" s="157">
        <v>0.52015569038677911</v>
      </c>
      <c r="V205" s="157">
        <v>0.50256588443167061</v>
      </c>
      <c r="W205" s="218"/>
      <c r="X205" s="224"/>
    </row>
    <row r="206" spans="1:24" s="15" customFormat="1" ht="13.5" thickBot="1">
      <c r="A206" s="141"/>
      <c r="B206" s="20" t="s">
        <v>16</v>
      </c>
      <c r="C206" s="226">
        <v>3.3816425120772951E-2</v>
      </c>
      <c r="D206" s="226">
        <v>1.5169548880954051E-2</v>
      </c>
      <c r="E206" s="226">
        <v>4.5097135283401124E-3</v>
      </c>
      <c r="F206" s="226">
        <v>4.3572111384928619E-3</v>
      </c>
      <c r="G206" s="226">
        <v>0</v>
      </c>
      <c r="H206" s="226">
        <v>0</v>
      </c>
      <c r="I206" s="226">
        <v>0</v>
      </c>
      <c r="J206" s="226">
        <v>0</v>
      </c>
      <c r="K206" s="226">
        <v>0</v>
      </c>
      <c r="L206" s="226">
        <v>0</v>
      </c>
      <c r="M206" s="226">
        <v>0</v>
      </c>
      <c r="N206" s="226">
        <v>0</v>
      </c>
      <c r="O206" s="226">
        <v>0</v>
      </c>
      <c r="P206" s="226">
        <v>0</v>
      </c>
      <c r="Q206" s="226">
        <v>0</v>
      </c>
      <c r="R206" s="226">
        <v>0</v>
      </c>
      <c r="S206" s="226">
        <v>0</v>
      </c>
      <c r="T206" s="226">
        <v>0</v>
      </c>
      <c r="U206" s="226">
        <v>0</v>
      </c>
      <c r="V206" s="226">
        <v>0</v>
      </c>
      <c r="W206" s="143">
        <v>5.7852898668559978E-2</v>
      </c>
      <c r="X206" s="227">
        <v>2.8926449334279987E-3</v>
      </c>
    </row>
    <row r="207" spans="1:24" s="15" customFormat="1">
      <c r="A207" s="18"/>
      <c r="B207" s="16"/>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row>
    <row r="209" spans="1:24" s="15" customFormat="1" ht="18.75" customHeight="1">
      <c r="A209" s="747" t="s">
        <v>776</v>
      </c>
      <c r="B209" s="747"/>
      <c r="C209" s="747"/>
      <c r="D209" s="747"/>
      <c r="E209" s="747"/>
      <c r="F209" s="747"/>
      <c r="G209" s="747"/>
      <c r="H209" s="747"/>
      <c r="I209" s="747"/>
      <c r="J209" s="747"/>
      <c r="K209" s="747"/>
      <c r="L209" s="747"/>
      <c r="M209" s="747"/>
      <c r="N209" s="747"/>
      <c r="O209" s="747"/>
      <c r="P209" s="747"/>
      <c r="Q209" s="747"/>
      <c r="R209" s="747"/>
      <c r="S209" s="747"/>
      <c r="T209" s="747"/>
      <c r="U209" s="747"/>
      <c r="V209" s="747"/>
      <c r="W209" s="747"/>
      <c r="X209" s="747"/>
    </row>
    <row r="210" spans="1:24">
      <c r="A210" s="15"/>
      <c r="W210" s="15"/>
    </row>
    <row r="211" spans="1:24" ht="21" customHeight="1" thickBot="1">
      <c r="A211" s="663" t="s">
        <v>98</v>
      </c>
      <c r="B211" s="666"/>
      <c r="C211" s="666"/>
      <c r="D211" s="666"/>
      <c r="E211" s="666"/>
      <c r="F211" s="666"/>
      <c r="G211" s="666"/>
      <c r="H211" s="666"/>
      <c r="I211" s="666"/>
      <c r="J211" s="666"/>
      <c r="K211" s="666"/>
      <c r="L211" s="666"/>
      <c r="M211" s="666"/>
      <c r="N211" s="666"/>
      <c r="O211" s="666"/>
      <c r="P211" s="666"/>
      <c r="Q211" s="666"/>
      <c r="R211" s="666"/>
      <c r="S211" s="666"/>
      <c r="T211" s="666"/>
      <c r="U211" s="666"/>
      <c r="V211" s="666"/>
      <c r="W211" s="666"/>
      <c r="X211" s="666"/>
    </row>
    <row r="212" spans="1:24" s="15" customFormat="1" ht="12.75" customHeight="1">
      <c r="A212" s="112" t="s">
        <v>2</v>
      </c>
      <c r="B212" s="113" t="s">
        <v>3</v>
      </c>
      <c r="C212" s="213">
        <v>2013</v>
      </c>
      <c r="D212" s="213">
        <v>2014</v>
      </c>
      <c r="E212" s="214">
        <v>2015</v>
      </c>
      <c r="F212" s="215">
        <v>2016</v>
      </c>
      <c r="G212" s="215">
        <v>2017</v>
      </c>
      <c r="H212" s="215">
        <v>2018</v>
      </c>
      <c r="I212" s="215">
        <v>2019</v>
      </c>
      <c r="J212" s="215">
        <v>2020</v>
      </c>
      <c r="K212" s="215">
        <v>2021</v>
      </c>
      <c r="L212" s="215">
        <v>2022</v>
      </c>
      <c r="M212" s="215">
        <v>2023</v>
      </c>
      <c r="N212" s="215">
        <v>2024</v>
      </c>
      <c r="O212" s="215">
        <v>2025</v>
      </c>
      <c r="P212" s="215">
        <v>2026</v>
      </c>
      <c r="Q212" s="215">
        <v>2027</v>
      </c>
      <c r="R212" s="215">
        <v>2028</v>
      </c>
      <c r="S212" s="215">
        <v>2029</v>
      </c>
      <c r="T212" s="215">
        <v>2030</v>
      </c>
      <c r="U212" s="215">
        <v>2031</v>
      </c>
      <c r="V212" s="215">
        <v>2032</v>
      </c>
      <c r="W212" s="664" t="s">
        <v>4</v>
      </c>
      <c r="X212" s="665" t="s">
        <v>5</v>
      </c>
    </row>
    <row r="213" spans="1:24" s="15" customFormat="1" ht="13.5" thickBot="1">
      <c r="A213" s="19" t="s">
        <v>6</v>
      </c>
      <c r="B213" s="20" t="s">
        <v>7</v>
      </c>
      <c r="C213" s="21">
        <v>1</v>
      </c>
      <c r="D213" s="21">
        <v>2</v>
      </c>
      <c r="E213" s="21">
        <v>3</v>
      </c>
      <c r="F213" s="21">
        <v>4</v>
      </c>
      <c r="G213" s="21">
        <v>5</v>
      </c>
      <c r="H213" s="21">
        <v>6</v>
      </c>
      <c r="I213" s="21">
        <v>7</v>
      </c>
      <c r="J213" s="21">
        <v>8</v>
      </c>
      <c r="K213" s="21">
        <v>9</v>
      </c>
      <c r="L213" s="21">
        <v>10</v>
      </c>
      <c r="M213" s="21">
        <v>11</v>
      </c>
      <c r="N213" s="21">
        <v>12</v>
      </c>
      <c r="O213" s="21">
        <v>13</v>
      </c>
      <c r="P213" s="21">
        <v>14</v>
      </c>
      <c r="Q213" s="21">
        <v>15</v>
      </c>
      <c r="R213" s="21">
        <v>16</v>
      </c>
      <c r="S213" s="21">
        <v>17</v>
      </c>
      <c r="T213" s="21">
        <v>18</v>
      </c>
      <c r="U213" s="21">
        <v>19</v>
      </c>
      <c r="V213" s="21">
        <v>20</v>
      </c>
      <c r="W213" s="661"/>
      <c r="X213" s="662"/>
    </row>
    <row r="214" spans="1:24" s="15" customFormat="1">
      <c r="A214" s="126" t="s">
        <v>83</v>
      </c>
      <c r="B214" s="183"/>
      <c r="C214" s="12"/>
      <c r="D214" s="12"/>
      <c r="E214" s="12"/>
      <c r="F214" s="12"/>
      <c r="G214" s="12"/>
      <c r="H214" s="12"/>
      <c r="I214" s="12"/>
      <c r="J214" s="12"/>
      <c r="K214" s="12"/>
      <c r="L214" s="12"/>
      <c r="M214" s="12"/>
      <c r="N214" s="12"/>
      <c r="O214" s="12"/>
      <c r="P214" s="12"/>
      <c r="Q214" s="12"/>
      <c r="R214" s="12"/>
      <c r="S214" s="12"/>
      <c r="T214" s="12"/>
      <c r="U214" s="12"/>
      <c r="V214" s="12"/>
      <c r="W214" s="216"/>
      <c r="X214" s="217"/>
    </row>
    <row r="215" spans="1:24" s="15" customFormat="1" ht="38.25">
      <c r="A215" s="13"/>
      <c r="B215" s="156" t="s">
        <v>99</v>
      </c>
      <c r="C215" s="157">
        <v>2.2499999999999999E-2</v>
      </c>
      <c r="D215" s="157">
        <v>1.125E-2</v>
      </c>
      <c r="E215" s="157">
        <v>0</v>
      </c>
      <c r="F215" s="157">
        <v>0</v>
      </c>
      <c r="G215" s="157">
        <v>0</v>
      </c>
      <c r="H215" s="157">
        <v>0</v>
      </c>
      <c r="I215" s="157">
        <v>0</v>
      </c>
      <c r="J215" s="157">
        <v>0</v>
      </c>
      <c r="K215" s="157">
        <v>0</v>
      </c>
      <c r="L215" s="157">
        <v>0</v>
      </c>
      <c r="M215" s="157">
        <v>0</v>
      </c>
      <c r="N215" s="157">
        <v>0</v>
      </c>
      <c r="O215" s="157">
        <v>0</v>
      </c>
      <c r="P215" s="157">
        <v>0</v>
      </c>
      <c r="Q215" s="157">
        <v>0</v>
      </c>
      <c r="R215" s="157">
        <v>0</v>
      </c>
      <c r="S215" s="157">
        <v>0</v>
      </c>
      <c r="T215" s="157">
        <v>0</v>
      </c>
      <c r="U215" s="157">
        <v>0</v>
      </c>
      <c r="V215" s="157">
        <v>0</v>
      </c>
      <c r="W215" s="218">
        <v>3.3750000000000002E-2</v>
      </c>
      <c r="X215" s="219">
        <v>1.6875000000000002E-3</v>
      </c>
    </row>
    <row r="216" spans="1:24" s="15" customFormat="1">
      <c r="A216" s="13"/>
      <c r="B216" s="127"/>
      <c r="C216" s="157"/>
      <c r="D216" s="157"/>
      <c r="E216" s="157"/>
      <c r="F216" s="157"/>
      <c r="G216" s="157"/>
      <c r="H216" s="157"/>
      <c r="I216" s="157"/>
      <c r="J216" s="157"/>
      <c r="K216" s="157"/>
      <c r="L216" s="157"/>
      <c r="M216" s="157"/>
      <c r="N216" s="157"/>
      <c r="O216" s="157"/>
      <c r="P216" s="157"/>
      <c r="Q216" s="157"/>
      <c r="R216" s="157"/>
      <c r="S216" s="157"/>
      <c r="T216" s="157"/>
      <c r="U216" s="157"/>
      <c r="V216" s="148"/>
      <c r="W216" s="218"/>
      <c r="X216" s="220"/>
    </row>
    <row r="217" spans="1:24" s="15" customFormat="1">
      <c r="A217" s="13"/>
      <c r="B217" s="121" t="s">
        <v>70</v>
      </c>
      <c r="C217" s="221">
        <v>0</v>
      </c>
      <c r="D217" s="221">
        <v>0</v>
      </c>
      <c r="E217" s="221">
        <v>0</v>
      </c>
      <c r="F217" s="221">
        <v>0</v>
      </c>
      <c r="G217" s="221">
        <v>0</v>
      </c>
      <c r="H217" s="221">
        <v>0</v>
      </c>
      <c r="I217" s="221">
        <v>0</v>
      </c>
      <c r="J217" s="221">
        <v>0</v>
      </c>
      <c r="K217" s="221">
        <v>0</v>
      </c>
      <c r="L217" s="221">
        <v>0</v>
      </c>
      <c r="M217" s="221">
        <v>0</v>
      </c>
      <c r="N217" s="221">
        <v>0</v>
      </c>
      <c r="O217" s="221">
        <v>0</v>
      </c>
      <c r="P217" s="221">
        <v>0</v>
      </c>
      <c r="Q217" s="221">
        <v>0</v>
      </c>
      <c r="R217" s="221">
        <v>0</v>
      </c>
      <c r="S217" s="221">
        <v>0</v>
      </c>
      <c r="T217" s="221">
        <v>0</v>
      </c>
      <c r="U217" s="221">
        <v>0</v>
      </c>
      <c r="V217" s="157">
        <v>0</v>
      </c>
      <c r="W217" s="218">
        <v>0</v>
      </c>
      <c r="X217" s="219">
        <v>0</v>
      </c>
    </row>
    <row r="218" spans="1:24" s="15" customFormat="1">
      <c r="A218" s="13"/>
      <c r="B218" s="121"/>
      <c r="C218" s="221"/>
      <c r="D218" s="221"/>
      <c r="E218" s="221"/>
      <c r="F218" s="221"/>
      <c r="G218" s="221"/>
      <c r="H218" s="221"/>
      <c r="I218" s="221"/>
      <c r="J218" s="221"/>
      <c r="K218" s="221"/>
      <c r="L218" s="221"/>
      <c r="M218" s="221"/>
      <c r="N218" s="221"/>
      <c r="O218" s="221"/>
      <c r="P218" s="221"/>
      <c r="Q218" s="221"/>
      <c r="R218" s="221"/>
      <c r="S218" s="221"/>
      <c r="T218" s="221"/>
      <c r="U218" s="221"/>
      <c r="V218" s="148"/>
      <c r="W218" s="218"/>
      <c r="X218" s="220"/>
    </row>
    <row r="219" spans="1:24" s="15" customFormat="1">
      <c r="A219" s="13"/>
      <c r="B219" s="128" t="s">
        <v>71</v>
      </c>
      <c r="C219" s="157">
        <v>2.2499999999999999E-2</v>
      </c>
      <c r="D219" s="157">
        <v>1.125E-2</v>
      </c>
      <c r="E219" s="157">
        <v>0</v>
      </c>
      <c r="F219" s="157">
        <v>0</v>
      </c>
      <c r="G219" s="157">
        <v>0</v>
      </c>
      <c r="H219" s="157">
        <v>0</v>
      </c>
      <c r="I219" s="157">
        <v>0</v>
      </c>
      <c r="J219" s="157">
        <v>0</v>
      </c>
      <c r="K219" s="157">
        <v>0</v>
      </c>
      <c r="L219" s="157">
        <v>0</v>
      </c>
      <c r="M219" s="157">
        <v>0</v>
      </c>
      <c r="N219" s="157">
        <v>0</v>
      </c>
      <c r="O219" s="157">
        <v>0</v>
      </c>
      <c r="P219" s="157">
        <v>0</v>
      </c>
      <c r="Q219" s="157">
        <v>0</v>
      </c>
      <c r="R219" s="157">
        <v>0</v>
      </c>
      <c r="S219" s="157">
        <v>0</v>
      </c>
      <c r="T219" s="157">
        <v>0</v>
      </c>
      <c r="U219" s="157">
        <v>0</v>
      </c>
      <c r="V219" s="157">
        <v>0</v>
      </c>
      <c r="W219" s="218">
        <v>3.3750000000000002E-2</v>
      </c>
      <c r="X219" s="219">
        <v>1.6875000000000002E-3</v>
      </c>
    </row>
    <row r="220" spans="1:24" s="15" customFormat="1">
      <c r="A220" s="13"/>
      <c r="B220" s="128" t="s">
        <v>72</v>
      </c>
      <c r="C220" s="157">
        <v>0</v>
      </c>
      <c r="D220" s="157">
        <v>0</v>
      </c>
      <c r="E220" s="157">
        <v>0</v>
      </c>
      <c r="F220" s="157">
        <v>0</v>
      </c>
      <c r="G220" s="157">
        <v>0</v>
      </c>
      <c r="H220" s="157">
        <v>0</v>
      </c>
      <c r="I220" s="157">
        <v>0</v>
      </c>
      <c r="J220" s="157">
        <v>0</v>
      </c>
      <c r="K220" s="157">
        <v>0</v>
      </c>
      <c r="L220" s="157">
        <v>0</v>
      </c>
      <c r="M220" s="157">
        <v>0</v>
      </c>
      <c r="N220" s="157">
        <v>0</v>
      </c>
      <c r="O220" s="157">
        <v>0</v>
      </c>
      <c r="P220" s="157">
        <v>0</v>
      </c>
      <c r="Q220" s="157">
        <v>0</v>
      </c>
      <c r="R220" s="157">
        <v>0</v>
      </c>
      <c r="S220" s="157">
        <v>0</v>
      </c>
      <c r="T220" s="157">
        <v>0</v>
      </c>
      <c r="U220" s="157">
        <v>0</v>
      </c>
      <c r="V220" s="157">
        <v>0</v>
      </c>
      <c r="W220" s="218">
        <v>0</v>
      </c>
      <c r="X220" s="219">
        <v>0</v>
      </c>
    </row>
    <row r="221" spans="1:24" s="15" customFormat="1">
      <c r="A221" s="129"/>
      <c r="B221" s="130" t="s">
        <v>22</v>
      </c>
      <c r="C221" s="222">
        <v>2.2499999999999999E-2</v>
      </c>
      <c r="D221" s="222">
        <v>1.125E-2</v>
      </c>
      <c r="E221" s="222">
        <v>0</v>
      </c>
      <c r="F221" s="222">
        <v>0</v>
      </c>
      <c r="G221" s="222">
        <v>0</v>
      </c>
      <c r="H221" s="222">
        <v>0</v>
      </c>
      <c r="I221" s="222">
        <v>0</v>
      </c>
      <c r="J221" s="222">
        <v>0</v>
      </c>
      <c r="K221" s="222">
        <v>0</v>
      </c>
      <c r="L221" s="222">
        <v>0</v>
      </c>
      <c r="M221" s="222">
        <v>0</v>
      </c>
      <c r="N221" s="222">
        <v>0</v>
      </c>
      <c r="O221" s="222">
        <v>0</v>
      </c>
      <c r="P221" s="222">
        <v>0</v>
      </c>
      <c r="Q221" s="222">
        <v>0</v>
      </c>
      <c r="R221" s="222">
        <v>0</v>
      </c>
      <c r="S221" s="222">
        <v>0</v>
      </c>
      <c r="T221" s="222">
        <v>0</v>
      </c>
      <c r="U221" s="222">
        <v>0</v>
      </c>
      <c r="V221" s="222">
        <v>0</v>
      </c>
      <c r="W221" s="223">
        <v>3.3750000000000002E-2</v>
      </c>
      <c r="X221" s="224">
        <v>1.6875000000000002E-3</v>
      </c>
    </row>
    <row r="222" spans="1:24" s="15" customFormat="1">
      <c r="A222" s="129"/>
      <c r="B222" s="135"/>
      <c r="C222" s="131"/>
      <c r="D222" s="131"/>
      <c r="E222" s="131"/>
      <c r="F222" s="131"/>
      <c r="G222" s="131"/>
      <c r="H222" s="131"/>
      <c r="I222" s="131"/>
      <c r="J222" s="131"/>
      <c r="K222" s="131"/>
      <c r="L222" s="131"/>
      <c r="M222" s="131"/>
      <c r="N222" s="131"/>
      <c r="O222" s="131"/>
      <c r="P222" s="131"/>
      <c r="Q222" s="131"/>
      <c r="R222" s="131"/>
      <c r="S222" s="131"/>
      <c r="T222" s="131"/>
      <c r="U222" s="131"/>
      <c r="V222" s="131"/>
      <c r="W222" s="136"/>
      <c r="X222" s="137"/>
    </row>
    <row r="223" spans="1:24" s="15" customFormat="1">
      <c r="A223" s="126"/>
      <c r="B223" s="225" t="s">
        <v>15</v>
      </c>
      <c r="C223" s="157">
        <v>0.96618357487922713</v>
      </c>
      <c r="D223" s="157">
        <v>0.93351070036640305</v>
      </c>
      <c r="E223" s="157">
        <v>0.90194270566802237</v>
      </c>
      <c r="F223" s="157">
        <v>0.87144222769857238</v>
      </c>
      <c r="G223" s="157">
        <v>0.84197316685852419</v>
      </c>
      <c r="H223" s="157">
        <v>0.81350064430775282</v>
      </c>
      <c r="I223" s="157">
        <v>0.78599096068381913</v>
      </c>
      <c r="J223" s="157">
        <v>0.75941155621625056</v>
      </c>
      <c r="K223" s="157">
        <v>0.73373097218961414</v>
      </c>
      <c r="L223" s="157">
        <v>0.70891881370977217</v>
      </c>
      <c r="M223" s="157">
        <v>0.68494571372924851</v>
      </c>
      <c r="N223" s="157">
        <v>0.66178329828912896</v>
      </c>
      <c r="O223" s="157">
        <v>0.63940415293635666</v>
      </c>
      <c r="P223" s="157">
        <v>0.61778179027667302</v>
      </c>
      <c r="Q223" s="157">
        <v>0.59689061862480497</v>
      </c>
      <c r="R223" s="157">
        <v>0.57670591171478747</v>
      </c>
      <c r="S223" s="157">
        <v>0.55720377943457733</v>
      </c>
      <c r="T223" s="157">
        <v>0.53836113955031628</v>
      </c>
      <c r="U223" s="157">
        <v>0.52015569038677911</v>
      </c>
      <c r="V223" s="157">
        <v>0.50256588443167061</v>
      </c>
      <c r="W223" s="218"/>
      <c r="X223" s="224"/>
    </row>
    <row r="224" spans="1:24" s="15" customFormat="1" ht="13.5" thickBot="1">
      <c r="A224" s="141"/>
      <c r="B224" s="20" t="s">
        <v>16</v>
      </c>
      <c r="C224" s="226">
        <v>2.1739130434782608E-2</v>
      </c>
      <c r="D224" s="226">
        <v>1.0501995379122034E-2</v>
      </c>
      <c r="E224" s="226">
        <v>0</v>
      </c>
      <c r="F224" s="226">
        <v>0</v>
      </c>
      <c r="G224" s="226">
        <v>0</v>
      </c>
      <c r="H224" s="226">
        <v>0</v>
      </c>
      <c r="I224" s="226">
        <v>0</v>
      </c>
      <c r="J224" s="226">
        <v>0</v>
      </c>
      <c r="K224" s="226">
        <v>0</v>
      </c>
      <c r="L224" s="226">
        <v>0</v>
      </c>
      <c r="M224" s="226">
        <v>0</v>
      </c>
      <c r="N224" s="226">
        <v>0</v>
      </c>
      <c r="O224" s="226">
        <v>0</v>
      </c>
      <c r="P224" s="226">
        <v>0</v>
      </c>
      <c r="Q224" s="226">
        <v>0</v>
      </c>
      <c r="R224" s="226">
        <v>0</v>
      </c>
      <c r="S224" s="226">
        <v>0</v>
      </c>
      <c r="T224" s="226">
        <v>0</v>
      </c>
      <c r="U224" s="226">
        <v>0</v>
      </c>
      <c r="V224" s="226">
        <v>0</v>
      </c>
      <c r="W224" s="143">
        <v>3.2241125813904641E-2</v>
      </c>
      <c r="X224" s="227">
        <v>1.6120562906952319E-3</v>
      </c>
    </row>
    <row r="225" spans="1:24" s="15" customFormat="1">
      <c r="A225" s="146" t="s">
        <v>100</v>
      </c>
      <c r="B225" s="16"/>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row>
    <row r="226" spans="1:24" s="15" customFormat="1">
      <c r="A226" s="146"/>
      <c r="B226" s="16"/>
      <c r="C226" s="148"/>
      <c r="D226" s="148"/>
      <c r="E226" s="148"/>
      <c r="F226" s="148"/>
      <c r="G226" s="148"/>
      <c r="H226" s="148"/>
      <c r="I226" s="148"/>
      <c r="J226" s="148"/>
      <c r="K226" s="148"/>
      <c r="L226" s="148"/>
      <c r="M226" s="148"/>
      <c r="N226" s="148"/>
      <c r="O226" s="148"/>
      <c r="P226" s="148"/>
      <c r="Q226" s="148"/>
      <c r="R226" s="148"/>
      <c r="S226" s="148"/>
      <c r="T226" s="148"/>
      <c r="U226" s="148"/>
      <c r="V226" s="148"/>
      <c r="W226" s="148"/>
      <c r="X226" s="148"/>
    </row>
    <row r="227" spans="1:24">
      <c r="A227" s="15"/>
    </row>
    <row r="228" spans="1:24" ht="23.25" customHeight="1" thickBot="1">
      <c r="A228" s="663" t="s">
        <v>98</v>
      </c>
      <c r="B228" s="666"/>
      <c r="C228" s="666"/>
      <c r="D228" s="666"/>
      <c r="E228" s="666"/>
      <c r="F228" s="666"/>
      <c r="G228" s="666"/>
      <c r="H228" s="666"/>
      <c r="I228" s="666"/>
      <c r="J228" s="666"/>
      <c r="K228" s="666"/>
      <c r="L228" s="666"/>
      <c r="M228" s="666"/>
      <c r="N228" s="666"/>
      <c r="O228" s="666"/>
      <c r="P228" s="666"/>
      <c r="Q228" s="666"/>
      <c r="R228" s="666"/>
      <c r="S228" s="666"/>
      <c r="T228" s="666"/>
      <c r="U228" s="666"/>
      <c r="V228" s="666"/>
      <c r="W228" s="666"/>
      <c r="X228" s="666"/>
    </row>
    <row r="229" spans="1:24" s="15" customFormat="1" ht="12.75" customHeight="1">
      <c r="A229" s="112" t="s">
        <v>2</v>
      </c>
      <c r="B229" s="113" t="s">
        <v>3</v>
      </c>
      <c r="C229" s="213">
        <v>2013</v>
      </c>
      <c r="D229" s="213">
        <v>2014</v>
      </c>
      <c r="E229" s="214">
        <v>2015</v>
      </c>
      <c r="F229" s="215">
        <v>2016</v>
      </c>
      <c r="G229" s="215">
        <v>2017</v>
      </c>
      <c r="H229" s="215">
        <v>2018</v>
      </c>
      <c r="I229" s="215">
        <v>2019</v>
      </c>
      <c r="J229" s="215">
        <v>2020</v>
      </c>
      <c r="K229" s="215">
        <v>2021</v>
      </c>
      <c r="L229" s="215">
        <v>2022</v>
      </c>
      <c r="M229" s="215">
        <v>2023</v>
      </c>
      <c r="N229" s="215">
        <v>2024</v>
      </c>
      <c r="O229" s="215">
        <v>2025</v>
      </c>
      <c r="P229" s="215">
        <v>2026</v>
      </c>
      <c r="Q229" s="215">
        <v>2027</v>
      </c>
      <c r="R229" s="215">
        <v>2028</v>
      </c>
      <c r="S229" s="215">
        <v>2029</v>
      </c>
      <c r="T229" s="215">
        <v>2030</v>
      </c>
      <c r="U229" s="215">
        <v>2031</v>
      </c>
      <c r="V229" s="215">
        <v>2032</v>
      </c>
      <c r="W229" s="664" t="s">
        <v>4</v>
      </c>
      <c r="X229" s="665" t="s">
        <v>5</v>
      </c>
    </row>
    <row r="230" spans="1:24" s="15" customFormat="1" ht="13.5" thickBot="1">
      <c r="A230" s="19" t="s">
        <v>6</v>
      </c>
      <c r="B230" s="20" t="s">
        <v>7</v>
      </c>
      <c r="C230" s="21">
        <v>1</v>
      </c>
      <c r="D230" s="21">
        <v>2</v>
      </c>
      <c r="E230" s="21">
        <v>3</v>
      </c>
      <c r="F230" s="21">
        <v>4</v>
      </c>
      <c r="G230" s="21">
        <v>5</v>
      </c>
      <c r="H230" s="21">
        <v>6</v>
      </c>
      <c r="I230" s="21">
        <v>7</v>
      </c>
      <c r="J230" s="21">
        <v>8</v>
      </c>
      <c r="K230" s="21">
        <v>9</v>
      </c>
      <c r="L230" s="21">
        <v>10</v>
      </c>
      <c r="M230" s="21">
        <v>11</v>
      </c>
      <c r="N230" s="21">
        <v>12</v>
      </c>
      <c r="O230" s="21">
        <v>13</v>
      </c>
      <c r="P230" s="21">
        <v>14</v>
      </c>
      <c r="Q230" s="21">
        <v>15</v>
      </c>
      <c r="R230" s="21">
        <v>16</v>
      </c>
      <c r="S230" s="21">
        <v>17</v>
      </c>
      <c r="T230" s="21">
        <v>18</v>
      </c>
      <c r="U230" s="21">
        <v>19</v>
      </c>
      <c r="V230" s="21">
        <v>20</v>
      </c>
      <c r="W230" s="661"/>
      <c r="X230" s="662"/>
    </row>
    <row r="231" spans="1:24" s="15" customFormat="1">
      <c r="A231" s="126" t="s">
        <v>83</v>
      </c>
      <c r="B231" s="183"/>
      <c r="C231" s="12"/>
      <c r="D231" s="12"/>
      <c r="E231" s="12"/>
      <c r="F231" s="12"/>
      <c r="G231" s="12"/>
      <c r="H231" s="12"/>
      <c r="I231" s="12"/>
      <c r="J231" s="12"/>
      <c r="K231" s="12"/>
      <c r="L231" s="12"/>
      <c r="M231" s="12"/>
      <c r="N231" s="12"/>
      <c r="O231" s="12"/>
      <c r="P231" s="12"/>
      <c r="Q231" s="12"/>
      <c r="R231" s="12"/>
      <c r="S231" s="12"/>
      <c r="T231" s="12"/>
      <c r="U231" s="12"/>
      <c r="V231" s="12"/>
      <c r="W231" s="216"/>
      <c r="X231" s="217"/>
    </row>
    <row r="232" spans="1:24" s="15" customFormat="1" ht="38.25">
      <c r="A232" s="13"/>
      <c r="B232" s="156" t="s">
        <v>101</v>
      </c>
      <c r="C232" s="157">
        <v>2.2499999999999999E-2</v>
      </c>
      <c r="D232" s="157">
        <v>1.125E-2</v>
      </c>
      <c r="E232" s="157">
        <v>0</v>
      </c>
      <c r="F232" s="157">
        <v>0</v>
      </c>
      <c r="G232" s="157">
        <v>0</v>
      </c>
      <c r="H232" s="157">
        <v>0</v>
      </c>
      <c r="I232" s="157">
        <v>0</v>
      </c>
      <c r="J232" s="157">
        <v>0</v>
      </c>
      <c r="K232" s="157">
        <v>0</v>
      </c>
      <c r="L232" s="157">
        <v>0</v>
      </c>
      <c r="M232" s="157">
        <v>0</v>
      </c>
      <c r="N232" s="157">
        <v>0</v>
      </c>
      <c r="O232" s="157">
        <v>0</v>
      </c>
      <c r="P232" s="157">
        <v>0</v>
      </c>
      <c r="Q232" s="157">
        <v>0</v>
      </c>
      <c r="R232" s="157">
        <v>0</v>
      </c>
      <c r="S232" s="157">
        <v>0</v>
      </c>
      <c r="T232" s="157">
        <v>0</v>
      </c>
      <c r="U232" s="157">
        <v>0</v>
      </c>
      <c r="V232" s="157">
        <v>0</v>
      </c>
      <c r="W232" s="218">
        <v>3.3750000000000002E-2</v>
      </c>
      <c r="X232" s="219">
        <v>1.6875000000000002E-3</v>
      </c>
    </row>
    <row r="233" spans="1:24" s="15" customFormat="1">
      <c r="A233" s="13"/>
      <c r="B233" s="127"/>
      <c r="C233" s="157"/>
      <c r="D233" s="157"/>
      <c r="E233" s="157"/>
      <c r="F233" s="157"/>
      <c r="G233" s="157"/>
      <c r="H233" s="157"/>
      <c r="I233" s="157"/>
      <c r="J233" s="157"/>
      <c r="K233" s="157"/>
      <c r="L233" s="157"/>
      <c r="M233" s="157"/>
      <c r="N233" s="157"/>
      <c r="O233" s="157"/>
      <c r="P233" s="157"/>
      <c r="Q233" s="157"/>
      <c r="R233" s="157"/>
      <c r="S233" s="157"/>
      <c r="T233" s="157"/>
      <c r="U233" s="157"/>
      <c r="V233" s="148"/>
      <c r="W233" s="218"/>
      <c r="X233" s="220"/>
    </row>
    <row r="234" spans="1:24" s="15" customFormat="1">
      <c r="A234" s="13"/>
      <c r="B234" s="121" t="s">
        <v>70</v>
      </c>
      <c r="C234" s="221">
        <v>0</v>
      </c>
      <c r="D234" s="221">
        <v>0</v>
      </c>
      <c r="E234" s="221">
        <v>0</v>
      </c>
      <c r="F234" s="221">
        <v>0</v>
      </c>
      <c r="G234" s="221">
        <v>0</v>
      </c>
      <c r="H234" s="221">
        <v>0</v>
      </c>
      <c r="I234" s="221">
        <v>0</v>
      </c>
      <c r="J234" s="221">
        <v>0</v>
      </c>
      <c r="K234" s="221">
        <v>0</v>
      </c>
      <c r="L234" s="221">
        <v>0</v>
      </c>
      <c r="M234" s="221">
        <v>0</v>
      </c>
      <c r="N234" s="221">
        <v>0</v>
      </c>
      <c r="O234" s="221">
        <v>0</v>
      </c>
      <c r="P234" s="221">
        <v>0</v>
      </c>
      <c r="Q234" s="221">
        <v>0</v>
      </c>
      <c r="R234" s="221">
        <v>0</v>
      </c>
      <c r="S234" s="221">
        <v>0</v>
      </c>
      <c r="T234" s="221">
        <v>0</v>
      </c>
      <c r="U234" s="221">
        <v>0</v>
      </c>
      <c r="V234" s="157">
        <v>0</v>
      </c>
      <c r="W234" s="218">
        <v>0</v>
      </c>
      <c r="X234" s="219">
        <v>0</v>
      </c>
    </row>
    <row r="235" spans="1:24" s="15" customFormat="1">
      <c r="A235" s="13"/>
      <c r="B235" s="121"/>
      <c r="C235" s="221"/>
      <c r="D235" s="221"/>
      <c r="E235" s="221"/>
      <c r="F235" s="221"/>
      <c r="G235" s="221"/>
      <c r="H235" s="221"/>
      <c r="I235" s="221"/>
      <c r="J235" s="221"/>
      <c r="K235" s="221"/>
      <c r="L235" s="221"/>
      <c r="M235" s="221"/>
      <c r="N235" s="221"/>
      <c r="O235" s="221"/>
      <c r="P235" s="221"/>
      <c r="Q235" s="221"/>
      <c r="R235" s="221"/>
      <c r="S235" s="221"/>
      <c r="T235" s="221"/>
      <c r="U235" s="221"/>
      <c r="V235" s="148"/>
      <c r="W235" s="218"/>
      <c r="X235" s="220"/>
    </row>
    <row r="236" spans="1:24" s="15" customFormat="1">
      <c r="A236" s="13"/>
      <c r="B236" s="128" t="s">
        <v>71</v>
      </c>
      <c r="C236" s="157">
        <v>2.2499999999999999E-2</v>
      </c>
      <c r="D236" s="157">
        <v>1.125E-2</v>
      </c>
      <c r="E236" s="157">
        <v>0</v>
      </c>
      <c r="F236" s="157">
        <v>0</v>
      </c>
      <c r="G236" s="157">
        <v>0</v>
      </c>
      <c r="H236" s="157">
        <v>0</v>
      </c>
      <c r="I236" s="157">
        <v>0</v>
      </c>
      <c r="J236" s="157">
        <v>0</v>
      </c>
      <c r="K236" s="157">
        <v>0</v>
      </c>
      <c r="L236" s="157">
        <v>0</v>
      </c>
      <c r="M236" s="157">
        <v>0</v>
      </c>
      <c r="N236" s="157">
        <v>0</v>
      </c>
      <c r="O236" s="157">
        <v>0</v>
      </c>
      <c r="P236" s="157">
        <v>0</v>
      </c>
      <c r="Q236" s="157">
        <v>0</v>
      </c>
      <c r="R236" s="157">
        <v>0</v>
      </c>
      <c r="S236" s="157">
        <v>0</v>
      </c>
      <c r="T236" s="157">
        <v>0</v>
      </c>
      <c r="U236" s="157">
        <v>0</v>
      </c>
      <c r="V236" s="157">
        <v>0</v>
      </c>
      <c r="W236" s="218">
        <v>3.3750000000000002E-2</v>
      </c>
      <c r="X236" s="219">
        <v>1.6875000000000002E-3</v>
      </c>
    </row>
    <row r="237" spans="1:24" s="15" customFormat="1">
      <c r="A237" s="13"/>
      <c r="B237" s="128" t="s">
        <v>72</v>
      </c>
      <c r="C237" s="157">
        <v>0</v>
      </c>
      <c r="D237" s="157">
        <v>0</v>
      </c>
      <c r="E237" s="157">
        <v>0</v>
      </c>
      <c r="F237" s="157">
        <v>0</v>
      </c>
      <c r="G237" s="157">
        <v>0</v>
      </c>
      <c r="H237" s="157">
        <v>0</v>
      </c>
      <c r="I237" s="157">
        <v>0</v>
      </c>
      <c r="J237" s="157">
        <v>0</v>
      </c>
      <c r="K237" s="157">
        <v>0</v>
      </c>
      <c r="L237" s="157">
        <v>0</v>
      </c>
      <c r="M237" s="157">
        <v>0</v>
      </c>
      <c r="N237" s="157">
        <v>0</v>
      </c>
      <c r="O237" s="157">
        <v>0</v>
      </c>
      <c r="P237" s="157">
        <v>0</v>
      </c>
      <c r="Q237" s="157">
        <v>0</v>
      </c>
      <c r="R237" s="157">
        <v>0</v>
      </c>
      <c r="S237" s="157">
        <v>0</v>
      </c>
      <c r="T237" s="157">
        <v>0</v>
      </c>
      <c r="U237" s="157">
        <v>0</v>
      </c>
      <c r="V237" s="157">
        <v>0</v>
      </c>
      <c r="W237" s="218">
        <v>0</v>
      </c>
      <c r="X237" s="219">
        <v>0</v>
      </c>
    </row>
    <row r="238" spans="1:24" s="15" customFormat="1">
      <c r="A238" s="129"/>
      <c r="B238" s="130" t="s">
        <v>22</v>
      </c>
      <c r="C238" s="222">
        <v>2.2499999999999999E-2</v>
      </c>
      <c r="D238" s="222">
        <v>1.125E-2</v>
      </c>
      <c r="E238" s="222">
        <v>0</v>
      </c>
      <c r="F238" s="222">
        <v>0</v>
      </c>
      <c r="G238" s="222">
        <v>0</v>
      </c>
      <c r="H238" s="222">
        <v>0</v>
      </c>
      <c r="I238" s="222">
        <v>0</v>
      </c>
      <c r="J238" s="222">
        <v>0</v>
      </c>
      <c r="K238" s="222">
        <v>0</v>
      </c>
      <c r="L238" s="222">
        <v>0</v>
      </c>
      <c r="M238" s="222">
        <v>0</v>
      </c>
      <c r="N238" s="222">
        <v>0</v>
      </c>
      <c r="O238" s="222">
        <v>0</v>
      </c>
      <c r="P238" s="222">
        <v>0</v>
      </c>
      <c r="Q238" s="222">
        <v>0</v>
      </c>
      <c r="R238" s="222">
        <v>0</v>
      </c>
      <c r="S238" s="222">
        <v>0</v>
      </c>
      <c r="T238" s="222">
        <v>0</v>
      </c>
      <c r="U238" s="222">
        <v>0</v>
      </c>
      <c r="V238" s="222">
        <v>0</v>
      </c>
      <c r="W238" s="223">
        <v>3.3750000000000002E-2</v>
      </c>
      <c r="X238" s="224">
        <v>1.6875000000000002E-3</v>
      </c>
    </row>
    <row r="239" spans="1:24" s="15" customFormat="1">
      <c r="A239" s="129"/>
      <c r="B239" s="135"/>
      <c r="C239" s="131"/>
      <c r="D239" s="131"/>
      <c r="E239" s="131"/>
      <c r="F239" s="131"/>
      <c r="G239" s="131"/>
      <c r="H239" s="131"/>
      <c r="I239" s="131"/>
      <c r="J239" s="131"/>
      <c r="K239" s="131"/>
      <c r="L239" s="131"/>
      <c r="M239" s="131"/>
      <c r="N239" s="131"/>
      <c r="O239" s="131"/>
      <c r="P239" s="131"/>
      <c r="Q239" s="131"/>
      <c r="R239" s="131"/>
      <c r="S239" s="131"/>
      <c r="T239" s="131"/>
      <c r="U239" s="131"/>
      <c r="V239" s="131"/>
      <c r="W239" s="136"/>
      <c r="X239" s="137"/>
    </row>
    <row r="240" spans="1:24" s="15" customFormat="1">
      <c r="A240" s="126"/>
      <c r="B240" s="225" t="s">
        <v>15</v>
      </c>
      <c r="C240" s="157">
        <v>0.96618357487922713</v>
      </c>
      <c r="D240" s="157">
        <v>0.93351070036640305</v>
      </c>
      <c r="E240" s="157">
        <v>0.90194270566802237</v>
      </c>
      <c r="F240" s="157">
        <v>0.87144222769857238</v>
      </c>
      <c r="G240" s="157">
        <v>0.84197316685852419</v>
      </c>
      <c r="H240" s="157">
        <v>0.81350064430775282</v>
      </c>
      <c r="I240" s="157">
        <v>0.78599096068381913</v>
      </c>
      <c r="J240" s="157">
        <v>0.75941155621625056</v>
      </c>
      <c r="K240" s="157">
        <v>0.73373097218961414</v>
      </c>
      <c r="L240" s="157">
        <v>0.70891881370977217</v>
      </c>
      <c r="M240" s="157">
        <v>0.68494571372924851</v>
      </c>
      <c r="N240" s="157">
        <v>0.66178329828912896</v>
      </c>
      <c r="O240" s="157">
        <v>0.63940415293635666</v>
      </c>
      <c r="P240" s="157">
        <v>0.61778179027667302</v>
      </c>
      <c r="Q240" s="157">
        <v>0.59689061862480497</v>
      </c>
      <c r="R240" s="157">
        <v>0.57670591171478747</v>
      </c>
      <c r="S240" s="157">
        <v>0.55720377943457733</v>
      </c>
      <c r="T240" s="157">
        <v>0.53836113955031628</v>
      </c>
      <c r="U240" s="157">
        <v>0.52015569038677911</v>
      </c>
      <c r="V240" s="157">
        <v>0.50256588443167061</v>
      </c>
      <c r="W240" s="218"/>
      <c r="X240" s="224"/>
    </row>
    <row r="241" spans="1:24" s="15" customFormat="1" ht="13.5" thickBot="1">
      <c r="A241" s="141"/>
      <c r="B241" s="20" t="s">
        <v>16</v>
      </c>
      <c r="C241" s="226">
        <v>2.1739130434782608E-2</v>
      </c>
      <c r="D241" s="226">
        <v>1.0501995379122034E-2</v>
      </c>
      <c r="E241" s="226">
        <v>0</v>
      </c>
      <c r="F241" s="226">
        <v>0</v>
      </c>
      <c r="G241" s="226">
        <v>0</v>
      </c>
      <c r="H241" s="226">
        <v>0</v>
      </c>
      <c r="I241" s="226">
        <v>0</v>
      </c>
      <c r="J241" s="226">
        <v>0</v>
      </c>
      <c r="K241" s="226">
        <v>0</v>
      </c>
      <c r="L241" s="226">
        <v>0</v>
      </c>
      <c r="M241" s="226">
        <v>0</v>
      </c>
      <c r="N241" s="226">
        <v>0</v>
      </c>
      <c r="O241" s="226">
        <v>0</v>
      </c>
      <c r="P241" s="226">
        <v>0</v>
      </c>
      <c r="Q241" s="226">
        <v>0</v>
      </c>
      <c r="R241" s="226">
        <v>0</v>
      </c>
      <c r="S241" s="226">
        <v>0</v>
      </c>
      <c r="T241" s="226">
        <v>0</v>
      </c>
      <c r="U241" s="226">
        <v>0</v>
      </c>
      <c r="V241" s="226">
        <v>0</v>
      </c>
      <c r="W241" s="143">
        <v>3.2241125813904641E-2</v>
      </c>
      <c r="X241" s="227">
        <v>1.6120562906952319E-3</v>
      </c>
    </row>
    <row r="242" spans="1:24">
      <c r="A242" s="15"/>
    </row>
    <row r="243" spans="1:24">
      <c r="A243" s="15"/>
    </row>
    <row r="244" spans="1:24" ht="23.25" customHeight="1" thickBot="1">
      <c r="A244" s="666" t="s">
        <v>102</v>
      </c>
      <c r="B244" s="666"/>
      <c r="C244" s="666"/>
      <c r="D244" s="666"/>
      <c r="E244" s="666"/>
      <c r="F244" s="666"/>
      <c r="G244" s="666"/>
      <c r="H244" s="666"/>
      <c r="I244" s="666"/>
      <c r="J244" s="666"/>
      <c r="K244" s="666"/>
      <c r="L244" s="666"/>
      <c r="M244" s="666"/>
      <c r="N244" s="666"/>
      <c r="O244" s="666"/>
      <c r="P244" s="666"/>
      <c r="Q244" s="666"/>
      <c r="R244" s="666"/>
      <c r="S244" s="666"/>
      <c r="T244" s="666"/>
      <c r="U244" s="666"/>
      <c r="V244" s="666"/>
      <c r="W244" s="666"/>
      <c r="X244" s="666"/>
    </row>
    <row r="245" spans="1:24" s="15" customFormat="1" ht="12.75" customHeight="1">
      <c r="A245" s="112" t="s">
        <v>2</v>
      </c>
      <c r="B245" s="113" t="s">
        <v>3</v>
      </c>
      <c r="C245" s="213">
        <v>2013</v>
      </c>
      <c r="D245" s="213">
        <v>2014</v>
      </c>
      <c r="E245" s="214">
        <v>2015</v>
      </c>
      <c r="F245" s="215">
        <v>2016</v>
      </c>
      <c r="G245" s="215">
        <v>2017</v>
      </c>
      <c r="H245" s="215">
        <v>2018</v>
      </c>
      <c r="I245" s="215">
        <v>2019</v>
      </c>
      <c r="J245" s="215">
        <v>2020</v>
      </c>
      <c r="K245" s="215">
        <v>2021</v>
      </c>
      <c r="L245" s="215">
        <v>2022</v>
      </c>
      <c r="M245" s="215">
        <v>2023</v>
      </c>
      <c r="N245" s="215">
        <v>2024</v>
      </c>
      <c r="O245" s="215">
        <v>2025</v>
      </c>
      <c r="P245" s="215">
        <v>2026</v>
      </c>
      <c r="Q245" s="215">
        <v>2027</v>
      </c>
      <c r="R245" s="215">
        <v>2028</v>
      </c>
      <c r="S245" s="215">
        <v>2029</v>
      </c>
      <c r="T245" s="215">
        <v>2030</v>
      </c>
      <c r="U245" s="215">
        <v>2031</v>
      </c>
      <c r="V245" s="215">
        <v>2032</v>
      </c>
      <c r="W245" s="664" t="s">
        <v>4</v>
      </c>
      <c r="X245" s="665" t="s">
        <v>5</v>
      </c>
    </row>
    <row r="246" spans="1:24" s="15" customFormat="1" ht="13.5" thickBot="1">
      <c r="A246" s="19" t="s">
        <v>6</v>
      </c>
      <c r="B246" s="20" t="s">
        <v>7</v>
      </c>
      <c r="C246" s="21">
        <v>1</v>
      </c>
      <c r="D246" s="21">
        <v>2</v>
      </c>
      <c r="E246" s="21">
        <v>3</v>
      </c>
      <c r="F246" s="21">
        <v>4</v>
      </c>
      <c r="G246" s="21">
        <v>5</v>
      </c>
      <c r="H246" s="21">
        <v>6</v>
      </c>
      <c r="I246" s="21">
        <v>7</v>
      </c>
      <c r="J246" s="21">
        <v>8</v>
      </c>
      <c r="K246" s="21">
        <v>9</v>
      </c>
      <c r="L246" s="21">
        <v>10</v>
      </c>
      <c r="M246" s="21">
        <v>11</v>
      </c>
      <c r="N246" s="21">
        <v>12</v>
      </c>
      <c r="O246" s="21">
        <v>13</v>
      </c>
      <c r="P246" s="21">
        <v>14</v>
      </c>
      <c r="Q246" s="21">
        <v>15</v>
      </c>
      <c r="R246" s="21">
        <v>16</v>
      </c>
      <c r="S246" s="21">
        <v>17</v>
      </c>
      <c r="T246" s="21">
        <v>18</v>
      </c>
      <c r="U246" s="21">
        <v>19</v>
      </c>
      <c r="V246" s="21">
        <v>20</v>
      </c>
      <c r="W246" s="661"/>
      <c r="X246" s="662"/>
    </row>
    <row r="247" spans="1:24" s="15" customFormat="1">
      <c r="A247" s="126" t="s">
        <v>83</v>
      </c>
      <c r="B247" s="183"/>
      <c r="C247" s="12"/>
      <c r="D247" s="12"/>
      <c r="E247" s="12"/>
      <c r="F247" s="12"/>
      <c r="G247" s="12"/>
      <c r="H247" s="12"/>
      <c r="I247" s="12"/>
      <c r="J247" s="12"/>
      <c r="K247" s="12"/>
      <c r="L247" s="12"/>
      <c r="M247" s="12"/>
      <c r="N247" s="12"/>
      <c r="O247" s="12"/>
      <c r="P247" s="12"/>
      <c r="Q247" s="12"/>
      <c r="R247" s="12"/>
      <c r="S247" s="12"/>
      <c r="T247" s="12"/>
      <c r="U247" s="12"/>
      <c r="V247" s="12"/>
      <c r="W247" s="216"/>
      <c r="X247" s="217"/>
    </row>
    <row r="248" spans="1:24" s="15" customFormat="1" ht="38.25">
      <c r="A248" s="13"/>
      <c r="B248" s="156" t="s">
        <v>101</v>
      </c>
      <c r="C248" s="157">
        <v>2.2499999999999999E-2</v>
      </c>
      <c r="D248" s="157">
        <v>0</v>
      </c>
      <c r="E248" s="157">
        <v>0</v>
      </c>
      <c r="F248" s="157">
        <v>0</v>
      </c>
      <c r="G248" s="157">
        <v>0</v>
      </c>
      <c r="H248" s="157">
        <v>0</v>
      </c>
      <c r="I248" s="157">
        <v>0</v>
      </c>
      <c r="J248" s="157">
        <v>0</v>
      </c>
      <c r="K248" s="157">
        <v>0</v>
      </c>
      <c r="L248" s="157">
        <v>0</v>
      </c>
      <c r="M248" s="157">
        <v>0</v>
      </c>
      <c r="N248" s="157">
        <v>0</v>
      </c>
      <c r="O248" s="157">
        <v>0</v>
      </c>
      <c r="P248" s="157">
        <v>0</v>
      </c>
      <c r="Q248" s="157">
        <v>0</v>
      </c>
      <c r="R248" s="157">
        <v>0</v>
      </c>
      <c r="S248" s="157">
        <v>0</v>
      </c>
      <c r="T248" s="157">
        <v>0</v>
      </c>
      <c r="U248" s="157">
        <v>0</v>
      </c>
      <c r="V248" s="157">
        <v>0</v>
      </c>
      <c r="W248" s="218">
        <v>2.2499999999999999E-2</v>
      </c>
      <c r="X248" s="219">
        <v>1.1249999999999999E-3</v>
      </c>
    </row>
    <row r="249" spans="1:24" s="15" customFormat="1">
      <c r="A249" s="13"/>
      <c r="B249" s="127"/>
      <c r="C249" s="157"/>
      <c r="D249" s="157"/>
      <c r="E249" s="157"/>
      <c r="F249" s="157"/>
      <c r="G249" s="157"/>
      <c r="H249" s="157"/>
      <c r="I249" s="157"/>
      <c r="J249" s="157"/>
      <c r="K249" s="157"/>
      <c r="L249" s="157"/>
      <c r="M249" s="157"/>
      <c r="N249" s="157"/>
      <c r="O249" s="157"/>
      <c r="P249" s="157"/>
      <c r="Q249" s="157"/>
      <c r="R249" s="157"/>
      <c r="S249" s="157"/>
      <c r="T249" s="157"/>
      <c r="U249" s="157"/>
      <c r="V249" s="148"/>
      <c r="W249" s="218"/>
      <c r="X249" s="220"/>
    </row>
    <row r="250" spans="1:24" s="15" customFormat="1">
      <c r="A250" s="13"/>
      <c r="B250" s="121" t="s">
        <v>70</v>
      </c>
      <c r="C250" s="221">
        <v>0</v>
      </c>
      <c r="D250" s="221">
        <v>0</v>
      </c>
      <c r="E250" s="221">
        <v>0</v>
      </c>
      <c r="F250" s="221">
        <v>0</v>
      </c>
      <c r="G250" s="221">
        <v>0</v>
      </c>
      <c r="H250" s="221">
        <v>0</v>
      </c>
      <c r="I250" s="221">
        <v>0</v>
      </c>
      <c r="J250" s="221">
        <v>0</v>
      </c>
      <c r="K250" s="221">
        <v>0</v>
      </c>
      <c r="L250" s="221">
        <v>0</v>
      </c>
      <c r="M250" s="221">
        <v>0</v>
      </c>
      <c r="N250" s="221">
        <v>0</v>
      </c>
      <c r="O250" s="221">
        <v>0</v>
      </c>
      <c r="P250" s="221">
        <v>0</v>
      </c>
      <c r="Q250" s="221">
        <v>0</v>
      </c>
      <c r="R250" s="221">
        <v>0</v>
      </c>
      <c r="S250" s="221">
        <v>0</v>
      </c>
      <c r="T250" s="221">
        <v>0</v>
      </c>
      <c r="U250" s="221">
        <v>0</v>
      </c>
      <c r="V250" s="157">
        <v>0</v>
      </c>
      <c r="W250" s="218">
        <v>0</v>
      </c>
      <c r="X250" s="219">
        <v>0</v>
      </c>
    </row>
    <row r="251" spans="1:24" s="15" customFormat="1">
      <c r="A251" s="13"/>
      <c r="B251" s="121"/>
      <c r="C251" s="221"/>
      <c r="D251" s="221"/>
      <c r="E251" s="221"/>
      <c r="F251" s="221"/>
      <c r="G251" s="221"/>
      <c r="H251" s="221"/>
      <c r="I251" s="221"/>
      <c r="J251" s="221"/>
      <c r="K251" s="221"/>
      <c r="L251" s="221"/>
      <c r="M251" s="221"/>
      <c r="N251" s="221"/>
      <c r="O251" s="221"/>
      <c r="P251" s="221"/>
      <c r="Q251" s="221"/>
      <c r="R251" s="221"/>
      <c r="S251" s="221"/>
      <c r="T251" s="221"/>
      <c r="U251" s="221"/>
      <c r="V251" s="148"/>
      <c r="W251" s="218"/>
      <c r="X251" s="220"/>
    </row>
    <row r="252" spans="1:24" s="15" customFormat="1">
      <c r="A252" s="13"/>
      <c r="B252" s="128" t="s">
        <v>71</v>
      </c>
      <c r="C252" s="157">
        <v>2.2499999999999999E-2</v>
      </c>
      <c r="D252" s="157">
        <v>0</v>
      </c>
      <c r="E252" s="157">
        <v>0</v>
      </c>
      <c r="F252" s="157">
        <v>0</v>
      </c>
      <c r="G252" s="157">
        <v>0</v>
      </c>
      <c r="H252" s="157">
        <v>0</v>
      </c>
      <c r="I252" s="157">
        <v>0</v>
      </c>
      <c r="J252" s="157">
        <v>0</v>
      </c>
      <c r="K252" s="157">
        <v>0</v>
      </c>
      <c r="L252" s="157">
        <v>0</v>
      </c>
      <c r="M252" s="157">
        <v>0</v>
      </c>
      <c r="N252" s="157">
        <v>0</v>
      </c>
      <c r="O252" s="157">
        <v>0</v>
      </c>
      <c r="P252" s="157">
        <v>0</v>
      </c>
      <c r="Q252" s="157">
        <v>0</v>
      </c>
      <c r="R252" s="157">
        <v>0</v>
      </c>
      <c r="S252" s="157">
        <v>0</v>
      </c>
      <c r="T252" s="157">
        <v>0</v>
      </c>
      <c r="U252" s="157">
        <v>0</v>
      </c>
      <c r="V252" s="157">
        <v>0</v>
      </c>
      <c r="W252" s="218">
        <v>2.2499999999999999E-2</v>
      </c>
      <c r="X252" s="219">
        <v>1.1249999999999999E-3</v>
      </c>
    </row>
    <row r="253" spans="1:24" s="15" customFormat="1">
      <c r="A253" s="13"/>
      <c r="B253" s="128" t="s">
        <v>72</v>
      </c>
      <c r="C253" s="157">
        <v>0</v>
      </c>
      <c r="D253" s="157">
        <v>0</v>
      </c>
      <c r="E253" s="157">
        <v>0</v>
      </c>
      <c r="F253" s="157">
        <v>0</v>
      </c>
      <c r="G253" s="157">
        <v>0</v>
      </c>
      <c r="H253" s="157">
        <v>0</v>
      </c>
      <c r="I253" s="157">
        <v>0</v>
      </c>
      <c r="J253" s="157">
        <v>0</v>
      </c>
      <c r="K253" s="157">
        <v>0</v>
      </c>
      <c r="L253" s="157">
        <v>0</v>
      </c>
      <c r="M253" s="157">
        <v>0</v>
      </c>
      <c r="N253" s="157">
        <v>0</v>
      </c>
      <c r="O253" s="157">
        <v>0</v>
      </c>
      <c r="P253" s="157">
        <v>0</v>
      </c>
      <c r="Q253" s="157">
        <v>0</v>
      </c>
      <c r="R253" s="157">
        <v>0</v>
      </c>
      <c r="S253" s="157">
        <v>0</v>
      </c>
      <c r="T253" s="157">
        <v>0</v>
      </c>
      <c r="U253" s="157">
        <v>0</v>
      </c>
      <c r="V253" s="157">
        <v>0</v>
      </c>
      <c r="W253" s="218">
        <v>0</v>
      </c>
      <c r="X253" s="219">
        <v>0</v>
      </c>
    </row>
    <row r="254" spans="1:24" s="15" customFormat="1">
      <c r="A254" s="129"/>
      <c r="B254" s="130" t="s">
        <v>22</v>
      </c>
      <c r="C254" s="222">
        <v>2.2499999999999999E-2</v>
      </c>
      <c r="D254" s="222">
        <v>0</v>
      </c>
      <c r="E254" s="222">
        <v>0</v>
      </c>
      <c r="F254" s="222">
        <v>0</v>
      </c>
      <c r="G254" s="222">
        <v>0</v>
      </c>
      <c r="H254" s="222">
        <v>0</v>
      </c>
      <c r="I254" s="222">
        <v>0</v>
      </c>
      <c r="J254" s="222">
        <v>0</v>
      </c>
      <c r="K254" s="222">
        <v>0</v>
      </c>
      <c r="L254" s="222">
        <v>0</v>
      </c>
      <c r="M254" s="222">
        <v>0</v>
      </c>
      <c r="N254" s="222">
        <v>0</v>
      </c>
      <c r="O254" s="222">
        <v>0</v>
      </c>
      <c r="P254" s="222">
        <v>0</v>
      </c>
      <c r="Q254" s="222">
        <v>0</v>
      </c>
      <c r="R254" s="222">
        <v>0</v>
      </c>
      <c r="S254" s="222">
        <v>0</v>
      </c>
      <c r="T254" s="222">
        <v>0</v>
      </c>
      <c r="U254" s="222">
        <v>0</v>
      </c>
      <c r="V254" s="222">
        <v>0</v>
      </c>
      <c r="W254" s="223">
        <v>2.2499999999999999E-2</v>
      </c>
      <c r="X254" s="224">
        <v>1.1249999999999999E-3</v>
      </c>
    </row>
    <row r="255" spans="1:24" s="15" customFormat="1">
      <c r="A255" s="129"/>
      <c r="B255" s="135"/>
      <c r="C255" s="131"/>
      <c r="D255" s="131"/>
      <c r="E255" s="131"/>
      <c r="F255" s="131"/>
      <c r="G255" s="131"/>
      <c r="H255" s="131"/>
      <c r="I255" s="131"/>
      <c r="J255" s="131"/>
      <c r="K255" s="131"/>
      <c r="L255" s="131"/>
      <c r="M255" s="131"/>
      <c r="N255" s="131"/>
      <c r="O255" s="131"/>
      <c r="P255" s="131"/>
      <c r="Q255" s="131"/>
      <c r="R255" s="131"/>
      <c r="S255" s="131"/>
      <c r="T255" s="131"/>
      <c r="U255" s="131"/>
      <c r="V255" s="131"/>
      <c r="W255" s="136"/>
      <c r="X255" s="137"/>
    </row>
    <row r="256" spans="1:24" s="15" customFormat="1">
      <c r="A256" s="126"/>
      <c r="B256" s="225" t="s">
        <v>15</v>
      </c>
      <c r="C256" s="157">
        <v>0.96618357487922713</v>
      </c>
      <c r="D256" s="157">
        <v>0.93351070036640305</v>
      </c>
      <c r="E256" s="157">
        <v>0.90194270566802237</v>
      </c>
      <c r="F256" s="157">
        <v>0.87144222769857238</v>
      </c>
      <c r="G256" s="157">
        <v>0.84197316685852419</v>
      </c>
      <c r="H256" s="157">
        <v>0.81350064430775282</v>
      </c>
      <c r="I256" s="157">
        <v>0.78599096068381913</v>
      </c>
      <c r="J256" s="157">
        <v>0.75941155621625056</v>
      </c>
      <c r="K256" s="157">
        <v>0.73373097218961414</v>
      </c>
      <c r="L256" s="157">
        <v>0.70891881370977217</v>
      </c>
      <c r="M256" s="157">
        <v>0.68494571372924851</v>
      </c>
      <c r="N256" s="157">
        <v>0.66178329828912896</v>
      </c>
      <c r="O256" s="157">
        <v>0.63940415293635666</v>
      </c>
      <c r="P256" s="157">
        <v>0.61778179027667302</v>
      </c>
      <c r="Q256" s="157">
        <v>0.59689061862480497</v>
      </c>
      <c r="R256" s="157">
        <v>0.57670591171478747</v>
      </c>
      <c r="S256" s="157">
        <v>0.55720377943457733</v>
      </c>
      <c r="T256" s="157">
        <v>0.53836113955031628</v>
      </c>
      <c r="U256" s="157">
        <v>0.52015569038677911</v>
      </c>
      <c r="V256" s="157">
        <v>0.50256588443167061</v>
      </c>
      <c r="W256" s="218"/>
      <c r="X256" s="224"/>
    </row>
    <row r="257" spans="1:24" s="15" customFormat="1" ht="13.5" thickBot="1">
      <c r="A257" s="141"/>
      <c r="B257" s="20" t="s">
        <v>16</v>
      </c>
      <c r="C257" s="226">
        <v>2.1739130434782608E-2</v>
      </c>
      <c r="D257" s="226">
        <v>0</v>
      </c>
      <c r="E257" s="226">
        <v>0</v>
      </c>
      <c r="F257" s="226">
        <v>0</v>
      </c>
      <c r="G257" s="226">
        <v>0</v>
      </c>
      <c r="H257" s="226">
        <v>0</v>
      </c>
      <c r="I257" s="226">
        <v>0</v>
      </c>
      <c r="J257" s="226">
        <v>0</v>
      </c>
      <c r="K257" s="226">
        <v>0</v>
      </c>
      <c r="L257" s="226">
        <v>0</v>
      </c>
      <c r="M257" s="226">
        <v>0</v>
      </c>
      <c r="N257" s="226">
        <v>0</v>
      </c>
      <c r="O257" s="226">
        <v>0</v>
      </c>
      <c r="P257" s="226">
        <v>0</v>
      </c>
      <c r="Q257" s="226">
        <v>0</v>
      </c>
      <c r="R257" s="226">
        <v>0</v>
      </c>
      <c r="S257" s="226">
        <v>0</v>
      </c>
      <c r="T257" s="226">
        <v>0</v>
      </c>
      <c r="U257" s="226">
        <v>0</v>
      </c>
      <c r="V257" s="226">
        <v>0</v>
      </c>
      <c r="W257" s="143">
        <v>2.1739130434782608E-2</v>
      </c>
      <c r="X257" s="227">
        <v>1.0869565217391304E-3</v>
      </c>
    </row>
    <row r="258" spans="1:24" s="15" customFormat="1">
      <c r="A258" s="18"/>
      <c r="B258" s="16"/>
      <c r="C258" s="148"/>
      <c r="D258" s="148"/>
      <c r="E258" s="148"/>
      <c r="F258" s="148"/>
      <c r="G258" s="148"/>
      <c r="H258" s="148"/>
      <c r="I258" s="148"/>
      <c r="J258" s="148"/>
      <c r="K258" s="148"/>
      <c r="L258" s="148"/>
      <c r="M258" s="148"/>
      <c r="N258" s="148"/>
      <c r="O258" s="148"/>
      <c r="P258" s="148"/>
      <c r="Q258" s="148"/>
      <c r="R258" s="148"/>
      <c r="S258" s="148"/>
      <c r="T258" s="148"/>
      <c r="U258" s="148"/>
      <c r="V258" s="148"/>
      <c r="W258" s="148"/>
      <c r="X258" s="148"/>
    </row>
    <row r="259" spans="1:24">
      <c r="A259" s="15"/>
    </row>
    <row r="260" spans="1:24" ht="23.25" customHeight="1" thickBot="1">
      <c r="A260" s="666" t="s">
        <v>103</v>
      </c>
      <c r="B260" s="666"/>
      <c r="C260" s="666"/>
      <c r="D260" s="666"/>
      <c r="E260" s="666"/>
      <c r="F260" s="666"/>
      <c r="G260" s="666"/>
      <c r="H260" s="666"/>
      <c r="I260" s="666"/>
      <c r="J260" s="666"/>
      <c r="K260" s="666"/>
      <c r="L260" s="666"/>
      <c r="M260" s="666"/>
      <c r="N260" s="666"/>
      <c r="O260" s="666"/>
      <c r="P260" s="666"/>
      <c r="Q260" s="666"/>
      <c r="R260" s="666"/>
      <c r="S260" s="666"/>
      <c r="T260" s="666"/>
      <c r="U260" s="666"/>
      <c r="V260" s="666"/>
      <c r="W260" s="666"/>
      <c r="X260" s="666"/>
    </row>
    <row r="261" spans="1:24" s="15" customFormat="1" ht="12.75" customHeight="1">
      <c r="A261" s="112" t="s">
        <v>2</v>
      </c>
      <c r="B261" s="113" t="s">
        <v>3</v>
      </c>
      <c r="C261" s="213">
        <v>2013</v>
      </c>
      <c r="D261" s="213">
        <v>2014</v>
      </c>
      <c r="E261" s="214">
        <v>2015</v>
      </c>
      <c r="F261" s="215">
        <v>2016</v>
      </c>
      <c r="G261" s="215">
        <v>2017</v>
      </c>
      <c r="H261" s="215">
        <v>2018</v>
      </c>
      <c r="I261" s="215">
        <v>2019</v>
      </c>
      <c r="J261" s="215">
        <v>2020</v>
      </c>
      <c r="K261" s="215">
        <v>2021</v>
      </c>
      <c r="L261" s="215">
        <v>2022</v>
      </c>
      <c r="M261" s="215">
        <v>2023</v>
      </c>
      <c r="N261" s="215">
        <v>2024</v>
      </c>
      <c r="O261" s="215">
        <v>2025</v>
      </c>
      <c r="P261" s="215">
        <v>2026</v>
      </c>
      <c r="Q261" s="215">
        <v>2027</v>
      </c>
      <c r="R261" s="215">
        <v>2028</v>
      </c>
      <c r="S261" s="215">
        <v>2029</v>
      </c>
      <c r="T261" s="215">
        <v>2030</v>
      </c>
      <c r="U261" s="215">
        <v>2031</v>
      </c>
      <c r="V261" s="215">
        <v>2032</v>
      </c>
      <c r="W261" s="664" t="s">
        <v>4</v>
      </c>
      <c r="X261" s="665" t="s">
        <v>5</v>
      </c>
    </row>
    <row r="262" spans="1:24" s="15" customFormat="1" ht="13.5" thickBot="1">
      <c r="A262" s="19" t="s">
        <v>6</v>
      </c>
      <c r="B262" s="20" t="s">
        <v>7</v>
      </c>
      <c r="C262" s="21">
        <v>1</v>
      </c>
      <c r="D262" s="21">
        <v>2</v>
      </c>
      <c r="E262" s="21">
        <v>3</v>
      </c>
      <c r="F262" s="21">
        <v>4</v>
      </c>
      <c r="G262" s="21">
        <v>5</v>
      </c>
      <c r="H262" s="21">
        <v>6</v>
      </c>
      <c r="I262" s="21">
        <v>7</v>
      </c>
      <c r="J262" s="21">
        <v>8</v>
      </c>
      <c r="K262" s="21">
        <v>9</v>
      </c>
      <c r="L262" s="21">
        <v>10</v>
      </c>
      <c r="M262" s="21">
        <v>11</v>
      </c>
      <c r="N262" s="21">
        <v>12</v>
      </c>
      <c r="O262" s="21">
        <v>13</v>
      </c>
      <c r="P262" s="21">
        <v>14</v>
      </c>
      <c r="Q262" s="21">
        <v>15</v>
      </c>
      <c r="R262" s="21">
        <v>16</v>
      </c>
      <c r="S262" s="21">
        <v>17</v>
      </c>
      <c r="T262" s="21">
        <v>18</v>
      </c>
      <c r="U262" s="21">
        <v>19</v>
      </c>
      <c r="V262" s="21">
        <v>20</v>
      </c>
      <c r="W262" s="661"/>
      <c r="X262" s="662"/>
    </row>
    <row r="263" spans="1:24" s="15" customFormat="1">
      <c r="A263" s="126" t="s">
        <v>83</v>
      </c>
      <c r="B263" s="183"/>
      <c r="C263" s="12"/>
      <c r="D263" s="12"/>
      <c r="E263" s="12"/>
      <c r="F263" s="12"/>
      <c r="G263" s="12"/>
      <c r="H263" s="12"/>
      <c r="I263" s="12"/>
      <c r="J263" s="12"/>
      <c r="K263" s="12"/>
      <c r="L263" s="12"/>
      <c r="M263" s="12"/>
      <c r="N263" s="12"/>
      <c r="O263" s="12"/>
      <c r="P263" s="12"/>
      <c r="Q263" s="12"/>
      <c r="R263" s="12"/>
      <c r="S263" s="12"/>
      <c r="T263" s="12"/>
      <c r="U263" s="12"/>
      <c r="V263" s="12"/>
      <c r="W263" s="216"/>
      <c r="X263" s="217"/>
    </row>
    <row r="264" spans="1:24" s="15" customFormat="1" ht="38.25">
      <c r="A264" s="13"/>
      <c r="B264" s="156" t="s">
        <v>101</v>
      </c>
      <c r="C264" s="157">
        <v>2.2499999999999999E-2</v>
      </c>
      <c r="D264" s="157">
        <v>0</v>
      </c>
      <c r="E264" s="157">
        <v>0</v>
      </c>
      <c r="F264" s="157">
        <v>0</v>
      </c>
      <c r="G264" s="157">
        <v>0</v>
      </c>
      <c r="H264" s="157">
        <v>0</v>
      </c>
      <c r="I264" s="157">
        <v>0</v>
      </c>
      <c r="J264" s="157">
        <v>0</v>
      </c>
      <c r="K264" s="157">
        <v>0</v>
      </c>
      <c r="L264" s="157">
        <v>0</v>
      </c>
      <c r="M264" s="157">
        <v>0</v>
      </c>
      <c r="N264" s="157">
        <v>0</v>
      </c>
      <c r="O264" s="157">
        <v>0</v>
      </c>
      <c r="P264" s="157">
        <v>0</v>
      </c>
      <c r="Q264" s="157">
        <v>0</v>
      </c>
      <c r="R264" s="157">
        <v>0</v>
      </c>
      <c r="S264" s="157">
        <v>0</v>
      </c>
      <c r="T264" s="157">
        <v>0</v>
      </c>
      <c r="U264" s="157">
        <v>0</v>
      </c>
      <c r="V264" s="157">
        <v>0</v>
      </c>
      <c r="W264" s="218">
        <v>2.2499999999999999E-2</v>
      </c>
      <c r="X264" s="219">
        <v>1.1249999999999999E-3</v>
      </c>
    </row>
    <row r="265" spans="1:24" s="15" customFormat="1">
      <c r="A265" s="13"/>
      <c r="B265" s="127"/>
      <c r="C265" s="157"/>
      <c r="D265" s="157"/>
      <c r="E265" s="157"/>
      <c r="F265" s="157"/>
      <c r="G265" s="157"/>
      <c r="H265" s="157"/>
      <c r="I265" s="157"/>
      <c r="J265" s="157"/>
      <c r="K265" s="157"/>
      <c r="L265" s="157"/>
      <c r="M265" s="157"/>
      <c r="N265" s="157"/>
      <c r="O265" s="157"/>
      <c r="P265" s="157"/>
      <c r="Q265" s="157"/>
      <c r="R265" s="157"/>
      <c r="S265" s="157"/>
      <c r="T265" s="157"/>
      <c r="U265" s="157"/>
      <c r="V265" s="148"/>
      <c r="W265" s="218"/>
      <c r="X265" s="220"/>
    </row>
    <row r="266" spans="1:24" s="15" customFormat="1">
      <c r="A266" s="13"/>
      <c r="B266" s="121" t="s">
        <v>70</v>
      </c>
      <c r="C266" s="221">
        <v>0</v>
      </c>
      <c r="D266" s="221">
        <v>0</v>
      </c>
      <c r="E266" s="221">
        <v>0</v>
      </c>
      <c r="F266" s="221">
        <v>0</v>
      </c>
      <c r="G266" s="221">
        <v>0</v>
      </c>
      <c r="H266" s="221">
        <v>0</v>
      </c>
      <c r="I266" s="221">
        <v>0</v>
      </c>
      <c r="J266" s="221">
        <v>0</v>
      </c>
      <c r="K266" s="221">
        <v>0</v>
      </c>
      <c r="L266" s="221">
        <v>0</v>
      </c>
      <c r="M266" s="221">
        <v>0</v>
      </c>
      <c r="N266" s="221">
        <v>0</v>
      </c>
      <c r="O266" s="221">
        <v>0</v>
      </c>
      <c r="P266" s="221">
        <v>0</v>
      </c>
      <c r="Q266" s="221">
        <v>0</v>
      </c>
      <c r="R266" s="221">
        <v>0</v>
      </c>
      <c r="S266" s="221">
        <v>0</v>
      </c>
      <c r="T266" s="221">
        <v>0</v>
      </c>
      <c r="U266" s="221">
        <v>0</v>
      </c>
      <c r="V266" s="157">
        <v>0</v>
      </c>
      <c r="W266" s="218">
        <v>0</v>
      </c>
      <c r="X266" s="219">
        <v>0</v>
      </c>
    </row>
    <row r="267" spans="1:24" s="15" customFormat="1">
      <c r="A267" s="13"/>
      <c r="B267" s="121"/>
      <c r="C267" s="221"/>
      <c r="D267" s="221"/>
      <c r="E267" s="221"/>
      <c r="F267" s="221"/>
      <c r="G267" s="221"/>
      <c r="H267" s="221"/>
      <c r="I267" s="221"/>
      <c r="J267" s="221"/>
      <c r="K267" s="221"/>
      <c r="L267" s="221"/>
      <c r="M267" s="221"/>
      <c r="N267" s="221"/>
      <c r="O267" s="221"/>
      <c r="P267" s="221"/>
      <c r="Q267" s="221"/>
      <c r="R267" s="221"/>
      <c r="S267" s="221"/>
      <c r="T267" s="221"/>
      <c r="U267" s="221"/>
      <c r="V267" s="148"/>
      <c r="W267" s="218"/>
      <c r="X267" s="220"/>
    </row>
    <row r="268" spans="1:24" s="15" customFormat="1">
      <c r="A268" s="13"/>
      <c r="B268" s="128" t="s">
        <v>71</v>
      </c>
      <c r="C268" s="157">
        <v>2.2499999999999999E-2</v>
      </c>
      <c r="D268" s="157">
        <v>0</v>
      </c>
      <c r="E268" s="157">
        <v>0</v>
      </c>
      <c r="F268" s="157">
        <v>0</v>
      </c>
      <c r="G268" s="157">
        <v>0</v>
      </c>
      <c r="H268" s="157">
        <v>0</v>
      </c>
      <c r="I268" s="157">
        <v>0</v>
      </c>
      <c r="J268" s="157">
        <v>0</v>
      </c>
      <c r="K268" s="157">
        <v>0</v>
      </c>
      <c r="L268" s="157">
        <v>0</v>
      </c>
      <c r="M268" s="157">
        <v>0</v>
      </c>
      <c r="N268" s="157">
        <v>0</v>
      </c>
      <c r="O268" s="157">
        <v>0</v>
      </c>
      <c r="P268" s="157">
        <v>0</v>
      </c>
      <c r="Q268" s="157">
        <v>0</v>
      </c>
      <c r="R268" s="157">
        <v>0</v>
      </c>
      <c r="S268" s="157">
        <v>0</v>
      </c>
      <c r="T268" s="157">
        <v>0</v>
      </c>
      <c r="U268" s="157">
        <v>0</v>
      </c>
      <c r="V268" s="157">
        <v>0</v>
      </c>
      <c r="W268" s="218">
        <v>2.2499999999999999E-2</v>
      </c>
      <c r="X268" s="219">
        <v>1.1249999999999999E-3</v>
      </c>
    </row>
    <row r="269" spans="1:24" s="15" customFormat="1">
      <c r="A269" s="13"/>
      <c r="B269" s="128" t="s">
        <v>72</v>
      </c>
      <c r="C269" s="157">
        <v>0</v>
      </c>
      <c r="D269" s="157">
        <v>0</v>
      </c>
      <c r="E269" s="157">
        <v>0</v>
      </c>
      <c r="F269" s="157">
        <v>0</v>
      </c>
      <c r="G269" s="157">
        <v>0</v>
      </c>
      <c r="H269" s="157">
        <v>0</v>
      </c>
      <c r="I269" s="157">
        <v>0</v>
      </c>
      <c r="J269" s="157">
        <v>0</v>
      </c>
      <c r="K269" s="157">
        <v>0</v>
      </c>
      <c r="L269" s="157">
        <v>0</v>
      </c>
      <c r="M269" s="157">
        <v>0</v>
      </c>
      <c r="N269" s="157">
        <v>0</v>
      </c>
      <c r="O269" s="157">
        <v>0</v>
      </c>
      <c r="P269" s="157">
        <v>0</v>
      </c>
      <c r="Q269" s="157">
        <v>0</v>
      </c>
      <c r="R269" s="157">
        <v>0</v>
      </c>
      <c r="S269" s="157">
        <v>0</v>
      </c>
      <c r="T269" s="157">
        <v>0</v>
      </c>
      <c r="U269" s="157">
        <v>0</v>
      </c>
      <c r="V269" s="157">
        <v>0</v>
      </c>
      <c r="W269" s="218">
        <v>0</v>
      </c>
      <c r="X269" s="219">
        <v>0</v>
      </c>
    </row>
    <row r="270" spans="1:24" s="15" customFormat="1">
      <c r="A270" s="129"/>
      <c r="B270" s="130" t="s">
        <v>22</v>
      </c>
      <c r="C270" s="222">
        <v>2.2499999999999999E-2</v>
      </c>
      <c r="D270" s="222">
        <v>0</v>
      </c>
      <c r="E270" s="222">
        <v>0</v>
      </c>
      <c r="F270" s="222">
        <v>0</v>
      </c>
      <c r="G270" s="222">
        <v>0</v>
      </c>
      <c r="H270" s="222">
        <v>0</v>
      </c>
      <c r="I270" s="222">
        <v>0</v>
      </c>
      <c r="J270" s="222">
        <v>0</v>
      </c>
      <c r="K270" s="222">
        <v>0</v>
      </c>
      <c r="L270" s="222">
        <v>0</v>
      </c>
      <c r="M270" s="222">
        <v>0</v>
      </c>
      <c r="N270" s="222">
        <v>0</v>
      </c>
      <c r="O270" s="222">
        <v>0</v>
      </c>
      <c r="P270" s="222">
        <v>0</v>
      </c>
      <c r="Q270" s="222">
        <v>0</v>
      </c>
      <c r="R270" s="222">
        <v>0</v>
      </c>
      <c r="S270" s="222">
        <v>0</v>
      </c>
      <c r="T270" s="222">
        <v>0</v>
      </c>
      <c r="U270" s="222">
        <v>0</v>
      </c>
      <c r="V270" s="222">
        <v>0</v>
      </c>
      <c r="W270" s="223">
        <v>2.2499999999999999E-2</v>
      </c>
      <c r="X270" s="224">
        <v>1.1249999999999999E-3</v>
      </c>
    </row>
    <row r="271" spans="1:24" s="15" customFormat="1">
      <c r="A271" s="129"/>
      <c r="B271" s="135"/>
      <c r="C271" s="131"/>
      <c r="D271" s="131"/>
      <c r="E271" s="131"/>
      <c r="F271" s="131"/>
      <c r="G271" s="131"/>
      <c r="H271" s="131"/>
      <c r="I271" s="131"/>
      <c r="J271" s="131"/>
      <c r="K271" s="131"/>
      <c r="L271" s="131"/>
      <c r="M271" s="131"/>
      <c r="N271" s="131"/>
      <c r="O271" s="131"/>
      <c r="P271" s="131"/>
      <c r="Q271" s="131"/>
      <c r="R271" s="131"/>
      <c r="S271" s="131"/>
      <c r="T271" s="131"/>
      <c r="U271" s="131"/>
      <c r="V271" s="131"/>
      <c r="W271" s="136"/>
      <c r="X271" s="137"/>
    </row>
    <row r="272" spans="1:24" s="15" customFormat="1">
      <c r="A272" s="126"/>
      <c r="B272" s="225" t="s">
        <v>15</v>
      </c>
      <c r="C272" s="157">
        <v>0.96618357487922713</v>
      </c>
      <c r="D272" s="157">
        <v>0.93351070036640305</v>
      </c>
      <c r="E272" s="157">
        <v>0.90194270566802237</v>
      </c>
      <c r="F272" s="157">
        <v>0.87144222769857238</v>
      </c>
      <c r="G272" s="157">
        <v>0.84197316685852419</v>
      </c>
      <c r="H272" s="157">
        <v>0.81350064430775282</v>
      </c>
      <c r="I272" s="157">
        <v>0.78599096068381913</v>
      </c>
      <c r="J272" s="157">
        <v>0.75941155621625056</v>
      </c>
      <c r="K272" s="157">
        <v>0.73373097218961414</v>
      </c>
      <c r="L272" s="157">
        <v>0.70891881370977217</v>
      </c>
      <c r="M272" s="157">
        <v>0.68494571372924851</v>
      </c>
      <c r="N272" s="157">
        <v>0.66178329828912896</v>
      </c>
      <c r="O272" s="157">
        <v>0.63940415293635666</v>
      </c>
      <c r="P272" s="157">
        <v>0.61778179027667302</v>
      </c>
      <c r="Q272" s="157">
        <v>0.59689061862480497</v>
      </c>
      <c r="R272" s="157">
        <v>0.57670591171478747</v>
      </c>
      <c r="S272" s="157">
        <v>0.55720377943457733</v>
      </c>
      <c r="T272" s="157">
        <v>0.53836113955031628</v>
      </c>
      <c r="U272" s="157">
        <v>0.52015569038677911</v>
      </c>
      <c r="V272" s="157">
        <v>0.50256588443167061</v>
      </c>
      <c r="W272" s="218"/>
      <c r="X272" s="224"/>
    </row>
    <row r="273" spans="1:24" s="15" customFormat="1" ht="13.5" thickBot="1">
      <c r="A273" s="141"/>
      <c r="B273" s="20" t="s">
        <v>16</v>
      </c>
      <c r="C273" s="226">
        <v>2.1739130434782608E-2</v>
      </c>
      <c r="D273" s="226">
        <v>0</v>
      </c>
      <c r="E273" s="226">
        <v>0</v>
      </c>
      <c r="F273" s="226">
        <v>0</v>
      </c>
      <c r="G273" s="226">
        <v>0</v>
      </c>
      <c r="H273" s="226">
        <v>0</v>
      </c>
      <c r="I273" s="226">
        <v>0</v>
      </c>
      <c r="J273" s="226">
        <v>0</v>
      </c>
      <c r="K273" s="226">
        <v>0</v>
      </c>
      <c r="L273" s="226">
        <v>0</v>
      </c>
      <c r="M273" s="226">
        <v>0</v>
      </c>
      <c r="N273" s="226">
        <v>0</v>
      </c>
      <c r="O273" s="226">
        <v>0</v>
      </c>
      <c r="P273" s="226">
        <v>0</v>
      </c>
      <c r="Q273" s="226">
        <v>0</v>
      </c>
      <c r="R273" s="226">
        <v>0</v>
      </c>
      <c r="S273" s="226">
        <v>0</v>
      </c>
      <c r="T273" s="226">
        <v>0</v>
      </c>
      <c r="U273" s="226">
        <v>0</v>
      </c>
      <c r="V273" s="226">
        <v>0</v>
      </c>
      <c r="W273" s="143">
        <v>2.1739130434782608E-2</v>
      </c>
      <c r="X273" s="227">
        <v>1.0869565217391304E-3</v>
      </c>
    </row>
    <row r="274" spans="1:24">
      <c r="A274" s="15"/>
    </row>
    <row r="275" spans="1:24">
      <c r="A275" s="15"/>
    </row>
    <row r="276" spans="1:24" ht="21.75" customHeight="1" thickBot="1">
      <c r="A276" s="666" t="s">
        <v>104</v>
      </c>
      <c r="B276" s="666"/>
      <c r="C276" s="666"/>
      <c r="D276" s="666"/>
      <c r="E276" s="666"/>
      <c r="F276" s="666"/>
      <c r="G276" s="666"/>
      <c r="H276" s="666"/>
      <c r="I276" s="666"/>
      <c r="J276" s="666"/>
      <c r="K276" s="666"/>
      <c r="L276" s="666"/>
      <c r="M276" s="666"/>
      <c r="N276" s="666"/>
      <c r="O276" s="666"/>
      <c r="P276" s="666"/>
      <c r="Q276" s="666"/>
      <c r="R276" s="666"/>
      <c r="S276" s="666"/>
      <c r="T276" s="666"/>
      <c r="U276" s="666"/>
      <c r="V276" s="666"/>
      <c r="W276" s="666"/>
      <c r="X276" s="666"/>
    </row>
    <row r="277" spans="1:24" s="15" customFormat="1" ht="12.75" customHeight="1">
      <c r="A277" s="112" t="s">
        <v>2</v>
      </c>
      <c r="B277" s="113" t="s">
        <v>3</v>
      </c>
      <c r="C277" s="213">
        <v>2013</v>
      </c>
      <c r="D277" s="213">
        <v>2014</v>
      </c>
      <c r="E277" s="214">
        <v>2015</v>
      </c>
      <c r="F277" s="215">
        <v>2016</v>
      </c>
      <c r="G277" s="215">
        <v>2017</v>
      </c>
      <c r="H277" s="215">
        <v>2018</v>
      </c>
      <c r="I277" s="215">
        <v>2019</v>
      </c>
      <c r="J277" s="215">
        <v>2020</v>
      </c>
      <c r="K277" s="215">
        <v>2021</v>
      </c>
      <c r="L277" s="215">
        <v>2022</v>
      </c>
      <c r="M277" s="215">
        <v>2023</v>
      </c>
      <c r="N277" s="215">
        <v>2024</v>
      </c>
      <c r="O277" s="215">
        <v>2025</v>
      </c>
      <c r="P277" s="215">
        <v>2026</v>
      </c>
      <c r="Q277" s="215">
        <v>2027</v>
      </c>
      <c r="R277" s="215">
        <v>2028</v>
      </c>
      <c r="S277" s="215">
        <v>2029</v>
      </c>
      <c r="T277" s="215">
        <v>2030</v>
      </c>
      <c r="U277" s="215">
        <v>2031</v>
      </c>
      <c r="V277" s="215">
        <v>2032</v>
      </c>
      <c r="W277" s="664" t="s">
        <v>4</v>
      </c>
      <c r="X277" s="665" t="s">
        <v>5</v>
      </c>
    </row>
    <row r="278" spans="1:24" s="15" customFormat="1" ht="13.5" thickBot="1">
      <c r="A278" s="19" t="s">
        <v>6</v>
      </c>
      <c r="B278" s="20" t="s">
        <v>7</v>
      </c>
      <c r="C278" s="21">
        <v>1</v>
      </c>
      <c r="D278" s="21">
        <v>2</v>
      </c>
      <c r="E278" s="21">
        <v>3</v>
      </c>
      <c r="F278" s="21">
        <v>4</v>
      </c>
      <c r="G278" s="21">
        <v>5</v>
      </c>
      <c r="H278" s="21">
        <v>6</v>
      </c>
      <c r="I278" s="21">
        <v>7</v>
      </c>
      <c r="J278" s="21">
        <v>8</v>
      </c>
      <c r="K278" s="21">
        <v>9</v>
      </c>
      <c r="L278" s="21">
        <v>10</v>
      </c>
      <c r="M278" s="21">
        <v>11</v>
      </c>
      <c r="N278" s="21">
        <v>12</v>
      </c>
      <c r="O278" s="21">
        <v>13</v>
      </c>
      <c r="P278" s="21">
        <v>14</v>
      </c>
      <c r="Q278" s="21">
        <v>15</v>
      </c>
      <c r="R278" s="21">
        <v>16</v>
      </c>
      <c r="S278" s="21">
        <v>17</v>
      </c>
      <c r="T278" s="21">
        <v>18</v>
      </c>
      <c r="U278" s="21">
        <v>19</v>
      </c>
      <c r="V278" s="21">
        <v>20</v>
      </c>
      <c r="W278" s="661"/>
      <c r="X278" s="662"/>
    </row>
    <row r="279" spans="1:24" s="15" customFormat="1">
      <c r="A279" s="126" t="s">
        <v>83</v>
      </c>
      <c r="B279" s="183"/>
      <c r="C279" s="12"/>
      <c r="D279" s="12"/>
      <c r="E279" s="12"/>
      <c r="F279" s="12"/>
      <c r="G279" s="12"/>
      <c r="H279" s="12"/>
      <c r="I279" s="12"/>
      <c r="J279" s="12"/>
      <c r="K279" s="12"/>
      <c r="L279" s="12"/>
      <c r="M279" s="12"/>
      <c r="N279" s="12"/>
      <c r="O279" s="12"/>
      <c r="P279" s="12"/>
      <c r="Q279" s="12"/>
      <c r="R279" s="12"/>
      <c r="S279" s="12"/>
      <c r="T279" s="12"/>
      <c r="U279" s="12"/>
      <c r="V279" s="12"/>
      <c r="W279" s="216"/>
      <c r="X279" s="217"/>
    </row>
    <row r="280" spans="1:24" s="15" customFormat="1" ht="38.25">
      <c r="A280" s="13"/>
      <c r="B280" s="156" t="s">
        <v>101</v>
      </c>
      <c r="C280" s="157">
        <v>2.2499999999999999E-2</v>
      </c>
      <c r="D280" s="157">
        <v>0</v>
      </c>
      <c r="E280" s="157">
        <v>0</v>
      </c>
      <c r="F280" s="157">
        <v>0</v>
      </c>
      <c r="G280" s="157">
        <v>0</v>
      </c>
      <c r="H280" s="157">
        <v>0</v>
      </c>
      <c r="I280" s="157">
        <v>0</v>
      </c>
      <c r="J280" s="157">
        <v>0</v>
      </c>
      <c r="K280" s="157">
        <v>0</v>
      </c>
      <c r="L280" s="157">
        <v>0</v>
      </c>
      <c r="M280" s="157">
        <v>0</v>
      </c>
      <c r="N280" s="157">
        <v>0</v>
      </c>
      <c r="O280" s="157">
        <v>0</v>
      </c>
      <c r="P280" s="157">
        <v>0</v>
      </c>
      <c r="Q280" s="157">
        <v>0</v>
      </c>
      <c r="R280" s="157">
        <v>0</v>
      </c>
      <c r="S280" s="157">
        <v>0</v>
      </c>
      <c r="T280" s="157">
        <v>0</v>
      </c>
      <c r="U280" s="157">
        <v>0</v>
      </c>
      <c r="V280" s="157">
        <v>0</v>
      </c>
      <c r="W280" s="218">
        <v>2.2499999999999999E-2</v>
      </c>
      <c r="X280" s="219">
        <v>1.1249999999999999E-3</v>
      </c>
    </row>
    <row r="281" spans="1:24" s="15" customFormat="1">
      <c r="A281" s="13"/>
      <c r="B281" s="127"/>
      <c r="C281" s="157"/>
      <c r="D281" s="157"/>
      <c r="E281" s="157"/>
      <c r="F281" s="157"/>
      <c r="G281" s="157"/>
      <c r="H281" s="157"/>
      <c r="I281" s="157"/>
      <c r="J281" s="157"/>
      <c r="K281" s="157"/>
      <c r="L281" s="157"/>
      <c r="M281" s="157"/>
      <c r="N281" s="157"/>
      <c r="O281" s="157"/>
      <c r="P281" s="157"/>
      <c r="Q281" s="157"/>
      <c r="R281" s="157"/>
      <c r="S281" s="157"/>
      <c r="T281" s="157"/>
      <c r="U281" s="157"/>
      <c r="V281" s="148"/>
      <c r="W281" s="218"/>
      <c r="X281" s="220"/>
    </row>
    <row r="282" spans="1:24" s="15" customFormat="1">
      <c r="A282" s="13"/>
      <c r="B282" s="121" t="s">
        <v>70</v>
      </c>
      <c r="C282" s="221">
        <v>0</v>
      </c>
      <c r="D282" s="221">
        <v>0</v>
      </c>
      <c r="E282" s="221">
        <v>0</v>
      </c>
      <c r="F282" s="221">
        <v>0</v>
      </c>
      <c r="G282" s="221">
        <v>0</v>
      </c>
      <c r="H282" s="221">
        <v>0</v>
      </c>
      <c r="I282" s="221">
        <v>0</v>
      </c>
      <c r="J282" s="221">
        <v>0</v>
      </c>
      <c r="K282" s="221">
        <v>0</v>
      </c>
      <c r="L282" s="221">
        <v>0</v>
      </c>
      <c r="M282" s="221">
        <v>0</v>
      </c>
      <c r="N282" s="221">
        <v>0</v>
      </c>
      <c r="O282" s="221">
        <v>0</v>
      </c>
      <c r="P282" s="221">
        <v>0</v>
      </c>
      <c r="Q282" s="221">
        <v>0</v>
      </c>
      <c r="R282" s="221">
        <v>0</v>
      </c>
      <c r="S282" s="221">
        <v>0</v>
      </c>
      <c r="T282" s="221">
        <v>0</v>
      </c>
      <c r="U282" s="221">
        <v>0</v>
      </c>
      <c r="V282" s="157">
        <v>0</v>
      </c>
      <c r="W282" s="218">
        <v>0</v>
      </c>
      <c r="X282" s="219">
        <v>0</v>
      </c>
    </row>
    <row r="283" spans="1:24" s="15" customFormat="1">
      <c r="A283" s="13"/>
      <c r="B283" s="121"/>
      <c r="C283" s="221"/>
      <c r="D283" s="221"/>
      <c r="E283" s="221"/>
      <c r="F283" s="221"/>
      <c r="G283" s="221"/>
      <c r="H283" s="221"/>
      <c r="I283" s="221"/>
      <c r="J283" s="221"/>
      <c r="K283" s="221"/>
      <c r="L283" s="221"/>
      <c r="M283" s="221"/>
      <c r="N283" s="221"/>
      <c r="O283" s="221"/>
      <c r="P283" s="221"/>
      <c r="Q283" s="221"/>
      <c r="R283" s="221"/>
      <c r="S283" s="221"/>
      <c r="T283" s="221"/>
      <c r="U283" s="221"/>
      <c r="V283" s="148"/>
      <c r="W283" s="218"/>
      <c r="X283" s="220"/>
    </row>
    <row r="284" spans="1:24" s="15" customFormat="1">
      <c r="A284" s="13"/>
      <c r="B284" s="128" t="s">
        <v>71</v>
      </c>
      <c r="C284" s="157">
        <v>2.2499999999999999E-2</v>
      </c>
      <c r="D284" s="157">
        <v>0</v>
      </c>
      <c r="E284" s="157">
        <v>0</v>
      </c>
      <c r="F284" s="157">
        <v>0</v>
      </c>
      <c r="G284" s="157">
        <v>0</v>
      </c>
      <c r="H284" s="157">
        <v>0</v>
      </c>
      <c r="I284" s="157">
        <v>0</v>
      </c>
      <c r="J284" s="157">
        <v>0</v>
      </c>
      <c r="K284" s="157">
        <v>0</v>
      </c>
      <c r="L284" s="157">
        <v>0</v>
      </c>
      <c r="M284" s="157">
        <v>0</v>
      </c>
      <c r="N284" s="157">
        <v>0</v>
      </c>
      <c r="O284" s="157">
        <v>0</v>
      </c>
      <c r="P284" s="157">
        <v>0</v>
      </c>
      <c r="Q284" s="157">
        <v>0</v>
      </c>
      <c r="R284" s="157">
        <v>0</v>
      </c>
      <c r="S284" s="157">
        <v>0</v>
      </c>
      <c r="T284" s="157">
        <v>0</v>
      </c>
      <c r="U284" s="157">
        <v>0</v>
      </c>
      <c r="V284" s="157">
        <v>0</v>
      </c>
      <c r="W284" s="218">
        <v>2.2499999999999999E-2</v>
      </c>
      <c r="X284" s="219">
        <v>1.1249999999999999E-3</v>
      </c>
    </row>
    <row r="285" spans="1:24" s="15" customFormat="1">
      <c r="A285" s="13"/>
      <c r="B285" s="128" t="s">
        <v>72</v>
      </c>
      <c r="C285" s="157">
        <v>0</v>
      </c>
      <c r="D285" s="157">
        <v>0</v>
      </c>
      <c r="E285" s="157">
        <v>0</v>
      </c>
      <c r="F285" s="157">
        <v>0</v>
      </c>
      <c r="G285" s="157">
        <v>0</v>
      </c>
      <c r="H285" s="157">
        <v>0</v>
      </c>
      <c r="I285" s="157">
        <v>0</v>
      </c>
      <c r="J285" s="157">
        <v>0</v>
      </c>
      <c r="K285" s="157">
        <v>0</v>
      </c>
      <c r="L285" s="157">
        <v>0</v>
      </c>
      <c r="M285" s="157">
        <v>0</v>
      </c>
      <c r="N285" s="157">
        <v>0</v>
      </c>
      <c r="O285" s="157">
        <v>0</v>
      </c>
      <c r="P285" s="157">
        <v>0</v>
      </c>
      <c r="Q285" s="157">
        <v>0</v>
      </c>
      <c r="R285" s="157">
        <v>0</v>
      </c>
      <c r="S285" s="157">
        <v>0</v>
      </c>
      <c r="T285" s="157">
        <v>0</v>
      </c>
      <c r="U285" s="157">
        <v>0</v>
      </c>
      <c r="V285" s="157">
        <v>0</v>
      </c>
      <c r="W285" s="218">
        <v>0</v>
      </c>
      <c r="X285" s="219">
        <v>0</v>
      </c>
    </row>
    <row r="286" spans="1:24" s="15" customFormat="1">
      <c r="A286" s="129"/>
      <c r="B286" s="130" t="s">
        <v>22</v>
      </c>
      <c r="C286" s="222">
        <v>2.2499999999999999E-2</v>
      </c>
      <c r="D286" s="222">
        <v>0</v>
      </c>
      <c r="E286" s="222">
        <v>0</v>
      </c>
      <c r="F286" s="222">
        <v>0</v>
      </c>
      <c r="G286" s="222">
        <v>0</v>
      </c>
      <c r="H286" s="222">
        <v>0</v>
      </c>
      <c r="I286" s="222">
        <v>0</v>
      </c>
      <c r="J286" s="222">
        <v>0</v>
      </c>
      <c r="K286" s="222">
        <v>0</v>
      </c>
      <c r="L286" s="222">
        <v>0</v>
      </c>
      <c r="M286" s="222">
        <v>0</v>
      </c>
      <c r="N286" s="222">
        <v>0</v>
      </c>
      <c r="O286" s="222">
        <v>0</v>
      </c>
      <c r="P286" s="222">
        <v>0</v>
      </c>
      <c r="Q286" s="222">
        <v>0</v>
      </c>
      <c r="R286" s="222">
        <v>0</v>
      </c>
      <c r="S286" s="222">
        <v>0</v>
      </c>
      <c r="T286" s="222">
        <v>0</v>
      </c>
      <c r="U286" s="222">
        <v>0</v>
      </c>
      <c r="V286" s="222">
        <v>0</v>
      </c>
      <c r="W286" s="223">
        <v>2.2499999999999999E-2</v>
      </c>
      <c r="X286" s="224">
        <v>1.1249999999999999E-3</v>
      </c>
    </row>
    <row r="287" spans="1:24" s="15" customFormat="1">
      <c r="A287" s="129"/>
      <c r="B287" s="135"/>
      <c r="C287" s="131"/>
      <c r="D287" s="131"/>
      <c r="E287" s="131"/>
      <c r="F287" s="131"/>
      <c r="G287" s="131"/>
      <c r="H287" s="131"/>
      <c r="I287" s="131"/>
      <c r="J287" s="131"/>
      <c r="K287" s="131"/>
      <c r="L287" s="131"/>
      <c r="M287" s="131"/>
      <c r="N287" s="131"/>
      <c r="O287" s="131"/>
      <c r="P287" s="131"/>
      <c r="Q287" s="131"/>
      <c r="R287" s="131"/>
      <c r="S287" s="131"/>
      <c r="T287" s="131"/>
      <c r="U287" s="131"/>
      <c r="V287" s="131"/>
      <c r="W287" s="136"/>
      <c r="X287" s="137"/>
    </row>
    <row r="288" spans="1:24" s="15" customFormat="1">
      <c r="A288" s="126"/>
      <c r="B288" s="225" t="s">
        <v>15</v>
      </c>
      <c r="C288" s="157">
        <v>0.96618357487922713</v>
      </c>
      <c r="D288" s="157">
        <v>0.93351070036640305</v>
      </c>
      <c r="E288" s="157">
        <v>0.90194270566802237</v>
      </c>
      <c r="F288" s="157">
        <v>0.87144222769857238</v>
      </c>
      <c r="G288" s="157">
        <v>0.84197316685852419</v>
      </c>
      <c r="H288" s="157">
        <v>0.81350064430775282</v>
      </c>
      <c r="I288" s="157">
        <v>0.78599096068381913</v>
      </c>
      <c r="J288" s="157">
        <v>0.75941155621625056</v>
      </c>
      <c r="K288" s="157">
        <v>0.73373097218961414</v>
      </c>
      <c r="L288" s="157">
        <v>0.70891881370977217</v>
      </c>
      <c r="M288" s="157">
        <v>0.68494571372924851</v>
      </c>
      <c r="N288" s="157">
        <v>0.66178329828912896</v>
      </c>
      <c r="O288" s="157">
        <v>0.63940415293635666</v>
      </c>
      <c r="P288" s="157">
        <v>0.61778179027667302</v>
      </c>
      <c r="Q288" s="157">
        <v>0.59689061862480497</v>
      </c>
      <c r="R288" s="157">
        <v>0.57670591171478747</v>
      </c>
      <c r="S288" s="157">
        <v>0.55720377943457733</v>
      </c>
      <c r="T288" s="157">
        <v>0.53836113955031628</v>
      </c>
      <c r="U288" s="157">
        <v>0.52015569038677911</v>
      </c>
      <c r="V288" s="157">
        <v>0.50256588443167061</v>
      </c>
      <c r="W288" s="218"/>
      <c r="X288" s="224"/>
    </row>
    <row r="289" spans="1:24" s="15" customFormat="1" ht="13.5" thickBot="1">
      <c r="A289" s="141"/>
      <c r="B289" s="20" t="s">
        <v>16</v>
      </c>
      <c r="C289" s="226">
        <v>2.1739130434782608E-2</v>
      </c>
      <c r="D289" s="226">
        <v>0</v>
      </c>
      <c r="E289" s="226">
        <v>0</v>
      </c>
      <c r="F289" s="226">
        <v>0</v>
      </c>
      <c r="G289" s="226">
        <v>0</v>
      </c>
      <c r="H289" s="226">
        <v>0</v>
      </c>
      <c r="I289" s="226">
        <v>0</v>
      </c>
      <c r="J289" s="226">
        <v>0</v>
      </c>
      <c r="K289" s="226">
        <v>0</v>
      </c>
      <c r="L289" s="226">
        <v>0</v>
      </c>
      <c r="M289" s="226">
        <v>0</v>
      </c>
      <c r="N289" s="226">
        <v>0</v>
      </c>
      <c r="O289" s="226">
        <v>0</v>
      </c>
      <c r="P289" s="226">
        <v>0</v>
      </c>
      <c r="Q289" s="226">
        <v>0</v>
      </c>
      <c r="R289" s="226">
        <v>0</v>
      </c>
      <c r="S289" s="226">
        <v>0</v>
      </c>
      <c r="T289" s="226">
        <v>0</v>
      </c>
      <c r="U289" s="226">
        <v>0</v>
      </c>
      <c r="V289" s="226">
        <v>0</v>
      </c>
      <c r="W289" s="143">
        <v>2.1739130434782608E-2</v>
      </c>
      <c r="X289" s="227">
        <v>1.0869565217391304E-3</v>
      </c>
    </row>
    <row r="291" spans="1:24">
      <c r="A291" s="15"/>
    </row>
    <row r="292" spans="1:24" ht="20.25" customHeight="1" thickBot="1">
      <c r="A292" s="667" t="s">
        <v>105</v>
      </c>
      <c r="B292" s="667"/>
      <c r="C292" s="667"/>
      <c r="D292" s="667"/>
      <c r="E292" s="667"/>
      <c r="F292" s="667"/>
      <c r="G292" s="667"/>
      <c r="H292" s="667"/>
      <c r="I292" s="667"/>
      <c r="J292" s="667"/>
      <c r="K292" s="667"/>
      <c r="L292" s="667"/>
      <c r="M292" s="667"/>
      <c r="N292" s="667"/>
      <c r="O292" s="667"/>
      <c r="P292" s="667"/>
      <c r="Q292" s="667"/>
      <c r="R292" s="667"/>
      <c r="S292" s="667"/>
      <c r="T292" s="667"/>
      <c r="U292" s="667"/>
      <c r="V292" s="667"/>
      <c r="W292" s="667"/>
      <c r="X292" s="667"/>
    </row>
    <row r="293" spans="1:24" s="118" customFormat="1" ht="12.75" customHeight="1">
      <c r="A293" s="11" t="s">
        <v>2</v>
      </c>
      <c r="B293" s="16" t="s">
        <v>3</v>
      </c>
      <c r="C293" s="114">
        <v>2013</v>
      </c>
      <c r="D293" s="114">
        <v>2014</v>
      </c>
      <c r="E293" s="114">
        <v>2015</v>
      </c>
      <c r="F293" s="114">
        <v>2016</v>
      </c>
      <c r="G293" s="114">
        <v>2017</v>
      </c>
      <c r="H293" s="114">
        <v>2018</v>
      </c>
      <c r="I293" s="114">
        <v>2019</v>
      </c>
      <c r="J293" s="114">
        <v>2020</v>
      </c>
      <c r="K293" s="114">
        <v>2021</v>
      </c>
      <c r="L293" s="114">
        <v>2022</v>
      </c>
      <c r="M293" s="114">
        <v>2023</v>
      </c>
      <c r="N293" s="114">
        <v>2024</v>
      </c>
      <c r="O293" s="114">
        <v>2025</v>
      </c>
      <c r="P293" s="114">
        <v>2026</v>
      </c>
      <c r="Q293" s="114">
        <v>2027</v>
      </c>
      <c r="R293" s="114">
        <v>2028</v>
      </c>
      <c r="S293" s="114">
        <v>2029</v>
      </c>
      <c r="T293" s="114">
        <v>2030</v>
      </c>
      <c r="U293" s="114">
        <v>2031</v>
      </c>
      <c r="V293" s="114">
        <v>2032</v>
      </c>
      <c r="W293" s="664" t="s">
        <v>4</v>
      </c>
      <c r="X293" s="665" t="s">
        <v>5</v>
      </c>
    </row>
    <row r="294" spans="1:24" s="118" customFormat="1" ht="13.5" thickBot="1">
      <c r="A294" s="19" t="s">
        <v>6</v>
      </c>
      <c r="B294" s="20" t="s">
        <v>7</v>
      </c>
      <c r="C294" s="115">
        <v>1</v>
      </c>
      <c r="D294" s="115">
        <v>2</v>
      </c>
      <c r="E294" s="115">
        <v>3</v>
      </c>
      <c r="F294" s="115">
        <v>4</v>
      </c>
      <c r="G294" s="115">
        <v>5</v>
      </c>
      <c r="H294" s="115">
        <v>6</v>
      </c>
      <c r="I294" s="115">
        <v>7</v>
      </c>
      <c r="J294" s="115">
        <v>8</v>
      </c>
      <c r="K294" s="115">
        <v>9</v>
      </c>
      <c r="L294" s="115">
        <v>10</v>
      </c>
      <c r="M294" s="115">
        <v>11</v>
      </c>
      <c r="N294" s="115">
        <v>12</v>
      </c>
      <c r="O294" s="115">
        <v>13</v>
      </c>
      <c r="P294" s="115">
        <v>14</v>
      </c>
      <c r="Q294" s="115">
        <v>15</v>
      </c>
      <c r="R294" s="115">
        <v>16</v>
      </c>
      <c r="S294" s="115">
        <v>17</v>
      </c>
      <c r="T294" s="115">
        <v>18</v>
      </c>
      <c r="U294" s="115">
        <v>19</v>
      </c>
      <c r="V294" s="115">
        <v>20</v>
      </c>
      <c r="W294" s="661"/>
      <c r="X294" s="662"/>
    </row>
    <row r="295" spans="1:24" s="118" customFormat="1">
      <c r="A295" s="116"/>
      <c r="B295" s="117" t="s">
        <v>76</v>
      </c>
      <c r="W295" s="119"/>
      <c r="X295" s="120"/>
    </row>
    <row r="296" spans="1:24" ht="38.25">
      <c r="A296" s="154" t="s">
        <v>68</v>
      </c>
      <c r="B296" s="156" t="s">
        <v>106</v>
      </c>
      <c r="C296" s="157">
        <v>0</v>
      </c>
      <c r="D296" s="157">
        <v>0</v>
      </c>
      <c r="E296" s="157">
        <v>0</v>
      </c>
      <c r="F296" s="157">
        <v>0</v>
      </c>
      <c r="G296" s="157">
        <v>0</v>
      </c>
      <c r="H296" s="157">
        <v>0</v>
      </c>
      <c r="I296" s="157">
        <v>0</v>
      </c>
      <c r="J296" s="157">
        <v>0</v>
      </c>
      <c r="K296" s="157">
        <v>0</v>
      </c>
      <c r="L296" s="157">
        <v>1.2E-2</v>
      </c>
      <c r="M296" s="157">
        <v>0</v>
      </c>
      <c r="N296" s="157">
        <v>0</v>
      </c>
      <c r="O296" s="157">
        <v>0</v>
      </c>
      <c r="P296" s="157">
        <v>0</v>
      </c>
      <c r="Q296" s="157">
        <v>0</v>
      </c>
      <c r="R296" s="157">
        <v>0</v>
      </c>
      <c r="S296" s="157">
        <v>0</v>
      </c>
      <c r="T296" s="157">
        <v>0</v>
      </c>
      <c r="U296" s="157">
        <v>0</v>
      </c>
      <c r="V296" s="157">
        <v>0</v>
      </c>
      <c r="W296" s="124">
        <v>1.2E-2</v>
      </c>
      <c r="X296" s="125">
        <v>6.0000000000000006E-4</v>
      </c>
    </row>
    <row r="297" spans="1:24" s="15" customFormat="1">
      <c r="A297" s="13"/>
      <c r="B297" s="127"/>
      <c r="C297" s="157"/>
      <c r="D297" s="157"/>
      <c r="E297" s="157"/>
      <c r="F297" s="157"/>
      <c r="G297" s="157"/>
      <c r="H297" s="157"/>
      <c r="I297" s="157"/>
      <c r="J297" s="157"/>
      <c r="K297" s="157"/>
      <c r="L297" s="157"/>
      <c r="M297" s="157"/>
      <c r="N297" s="157"/>
      <c r="O297" s="157"/>
      <c r="P297" s="157"/>
      <c r="Q297" s="157"/>
      <c r="R297" s="157"/>
      <c r="S297" s="157"/>
      <c r="T297" s="157"/>
      <c r="U297" s="157"/>
      <c r="V297" s="148"/>
      <c r="W297" s="218"/>
      <c r="X297" s="220"/>
    </row>
    <row r="298" spans="1:24" s="15" customFormat="1">
      <c r="A298" s="13"/>
      <c r="B298" s="121" t="s">
        <v>70</v>
      </c>
      <c r="C298" s="221">
        <v>0</v>
      </c>
      <c r="D298" s="221">
        <v>0</v>
      </c>
      <c r="E298" s="221">
        <v>0</v>
      </c>
      <c r="F298" s="221">
        <v>0</v>
      </c>
      <c r="G298" s="221">
        <v>0</v>
      </c>
      <c r="H298" s="221">
        <v>0</v>
      </c>
      <c r="I298" s="221">
        <v>0</v>
      </c>
      <c r="J298" s="221">
        <v>0</v>
      </c>
      <c r="K298" s="221">
        <v>0</v>
      </c>
      <c r="L298" s="221">
        <v>0</v>
      </c>
      <c r="M298" s="221">
        <v>0</v>
      </c>
      <c r="N298" s="221">
        <v>0</v>
      </c>
      <c r="O298" s="221">
        <v>0</v>
      </c>
      <c r="P298" s="221">
        <v>0</v>
      </c>
      <c r="Q298" s="221">
        <v>0</v>
      </c>
      <c r="R298" s="221">
        <v>0</v>
      </c>
      <c r="S298" s="221">
        <v>0</v>
      </c>
      <c r="T298" s="221">
        <v>0</v>
      </c>
      <c r="U298" s="221">
        <v>0</v>
      </c>
      <c r="V298" s="157">
        <v>0</v>
      </c>
      <c r="W298" s="218">
        <v>0</v>
      </c>
      <c r="X298" s="219">
        <v>0</v>
      </c>
    </row>
    <row r="299" spans="1:24" s="15" customFormat="1">
      <c r="A299" s="13"/>
      <c r="B299" s="121"/>
      <c r="C299" s="221"/>
      <c r="D299" s="221"/>
      <c r="E299" s="221"/>
      <c r="F299" s="221"/>
      <c r="G299" s="221"/>
      <c r="H299" s="221"/>
      <c r="I299" s="221"/>
      <c r="J299" s="221"/>
      <c r="K299" s="221"/>
      <c r="L299" s="221"/>
      <c r="M299" s="221"/>
      <c r="N299" s="221"/>
      <c r="O299" s="221"/>
      <c r="P299" s="221"/>
      <c r="Q299" s="221"/>
      <c r="R299" s="221"/>
      <c r="S299" s="221"/>
      <c r="T299" s="221"/>
      <c r="U299" s="221"/>
      <c r="V299" s="148"/>
      <c r="W299" s="218"/>
      <c r="X299" s="220"/>
    </row>
    <row r="300" spans="1:24" s="15" customFormat="1">
      <c r="A300" s="13"/>
      <c r="B300" s="128" t="s">
        <v>71</v>
      </c>
      <c r="C300" s="157">
        <v>0</v>
      </c>
      <c r="D300" s="157">
        <v>0</v>
      </c>
      <c r="E300" s="157">
        <v>0</v>
      </c>
      <c r="F300" s="157">
        <v>0</v>
      </c>
      <c r="G300" s="157">
        <v>0</v>
      </c>
      <c r="H300" s="157">
        <v>0</v>
      </c>
      <c r="I300" s="157">
        <v>0</v>
      </c>
      <c r="J300" s="157">
        <v>0</v>
      </c>
      <c r="K300" s="157">
        <v>0</v>
      </c>
      <c r="L300" s="157">
        <v>1.2E-2</v>
      </c>
      <c r="M300" s="157">
        <v>0</v>
      </c>
      <c r="N300" s="157">
        <v>0</v>
      </c>
      <c r="O300" s="157">
        <v>0</v>
      </c>
      <c r="P300" s="157">
        <v>0</v>
      </c>
      <c r="Q300" s="157">
        <v>0</v>
      </c>
      <c r="R300" s="157">
        <v>0</v>
      </c>
      <c r="S300" s="157">
        <v>0</v>
      </c>
      <c r="T300" s="157">
        <v>0</v>
      </c>
      <c r="U300" s="157">
        <v>0</v>
      </c>
      <c r="V300" s="157">
        <v>0</v>
      </c>
      <c r="W300" s="218">
        <v>1.2E-2</v>
      </c>
      <c r="X300" s="219">
        <v>6.0000000000000006E-4</v>
      </c>
    </row>
    <row r="301" spans="1:24" s="15" customFormat="1">
      <c r="A301" s="13"/>
      <c r="B301" s="128" t="s">
        <v>72</v>
      </c>
      <c r="C301" s="157">
        <v>0</v>
      </c>
      <c r="D301" s="157">
        <v>0</v>
      </c>
      <c r="E301" s="157">
        <v>0</v>
      </c>
      <c r="F301" s="157">
        <v>0</v>
      </c>
      <c r="G301" s="157">
        <v>0</v>
      </c>
      <c r="H301" s="157">
        <v>0</v>
      </c>
      <c r="I301" s="157">
        <v>0</v>
      </c>
      <c r="J301" s="157">
        <v>0</v>
      </c>
      <c r="K301" s="157">
        <v>0</v>
      </c>
      <c r="L301" s="157">
        <v>0</v>
      </c>
      <c r="M301" s="157">
        <v>0</v>
      </c>
      <c r="N301" s="157">
        <v>0</v>
      </c>
      <c r="O301" s="157">
        <v>0</v>
      </c>
      <c r="P301" s="157">
        <v>0</v>
      </c>
      <c r="Q301" s="157">
        <v>0</v>
      </c>
      <c r="R301" s="157">
        <v>0</v>
      </c>
      <c r="S301" s="157">
        <v>0</v>
      </c>
      <c r="T301" s="157">
        <v>0</v>
      </c>
      <c r="U301" s="157">
        <v>0</v>
      </c>
      <c r="V301" s="157">
        <v>0</v>
      </c>
      <c r="W301" s="218">
        <v>0</v>
      </c>
      <c r="X301" s="219">
        <v>0</v>
      </c>
    </row>
    <row r="302" spans="1:24" s="138" customFormat="1">
      <c r="A302" s="129"/>
      <c r="B302" s="130" t="s">
        <v>22</v>
      </c>
      <c r="C302" s="131">
        <v>0</v>
      </c>
      <c r="D302" s="131">
        <v>0</v>
      </c>
      <c r="E302" s="131">
        <v>0</v>
      </c>
      <c r="F302" s="131">
        <v>0</v>
      </c>
      <c r="G302" s="131">
        <v>0</v>
      </c>
      <c r="H302" s="131">
        <v>0</v>
      </c>
      <c r="I302" s="131">
        <v>0</v>
      </c>
      <c r="J302" s="131">
        <v>0</v>
      </c>
      <c r="K302" s="131">
        <v>0</v>
      </c>
      <c r="L302" s="131">
        <v>1.2E-2</v>
      </c>
      <c r="M302" s="131">
        <v>0</v>
      </c>
      <c r="N302" s="131">
        <v>0</v>
      </c>
      <c r="O302" s="131">
        <v>0</v>
      </c>
      <c r="P302" s="131">
        <v>0</v>
      </c>
      <c r="Q302" s="131">
        <v>0</v>
      </c>
      <c r="R302" s="131">
        <v>0</v>
      </c>
      <c r="S302" s="131">
        <v>0</v>
      </c>
      <c r="T302" s="131">
        <v>0</v>
      </c>
      <c r="U302" s="131">
        <v>0</v>
      </c>
      <c r="V302" s="131">
        <v>0</v>
      </c>
      <c r="W302" s="124">
        <v>1.2E-2</v>
      </c>
      <c r="X302" s="125">
        <v>6.0000000000000006E-4</v>
      </c>
    </row>
    <row r="303" spans="1:24" s="138" customFormat="1">
      <c r="A303" s="129"/>
      <c r="B303" s="135"/>
      <c r="C303" s="131"/>
      <c r="D303" s="131"/>
      <c r="E303" s="131"/>
      <c r="F303" s="131"/>
      <c r="G303" s="131"/>
      <c r="H303" s="131"/>
      <c r="I303" s="131"/>
      <c r="J303" s="131"/>
      <c r="K303" s="131"/>
      <c r="L303" s="131"/>
      <c r="M303" s="131"/>
      <c r="N303" s="131"/>
      <c r="O303" s="131"/>
      <c r="P303" s="131"/>
      <c r="Q303" s="131"/>
      <c r="R303" s="131"/>
      <c r="S303" s="131"/>
      <c r="T303" s="131"/>
      <c r="U303" s="131"/>
      <c r="V303" s="131"/>
      <c r="W303" s="136"/>
      <c r="X303" s="137"/>
    </row>
    <row r="304" spans="1:24" s="15" customFormat="1">
      <c r="A304" s="126"/>
      <c r="B304" s="225" t="s">
        <v>15</v>
      </c>
      <c r="C304" s="157">
        <v>0.96618357487922713</v>
      </c>
      <c r="D304" s="157">
        <v>0.93351070036640305</v>
      </c>
      <c r="E304" s="157">
        <v>0.90194270566802237</v>
      </c>
      <c r="F304" s="157">
        <v>0.87144222769857238</v>
      </c>
      <c r="G304" s="157">
        <v>0.84197316685852419</v>
      </c>
      <c r="H304" s="157">
        <v>0.81350064430775282</v>
      </c>
      <c r="I304" s="157">
        <v>0.78599096068381913</v>
      </c>
      <c r="J304" s="157">
        <v>0.75941155621625056</v>
      </c>
      <c r="K304" s="157">
        <v>0.73373097218961414</v>
      </c>
      <c r="L304" s="157">
        <v>0.70891881370977217</v>
      </c>
      <c r="M304" s="157">
        <v>0.68494571372924851</v>
      </c>
      <c r="N304" s="157">
        <v>0.66178329828912896</v>
      </c>
      <c r="O304" s="157">
        <v>0.63940415293635666</v>
      </c>
      <c r="P304" s="157">
        <v>0.61778179027667302</v>
      </c>
      <c r="Q304" s="157">
        <v>0.59689061862480497</v>
      </c>
      <c r="R304" s="157">
        <v>0.57670591171478747</v>
      </c>
      <c r="S304" s="157">
        <v>0.55720377943457733</v>
      </c>
      <c r="T304" s="157">
        <v>0.53836113955031628</v>
      </c>
      <c r="U304" s="157">
        <v>0.52015569038677911</v>
      </c>
      <c r="V304" s="157">
        <v>0.50256588443167061</v>
      </c>
      <c r="W304" s="218"/>
      <c r="X304" s="224"/>
    </row>
    <row r="305" spans="1:24" s="160" customFormat="1" ht="13.5" thickBot="1">
      <c r="A305" s="141"/>
      <c r="B305" s="20" t="s">
        <v>16</v>
      </c>
      <c r="C305" s="142">
        <v>0</v>
      </c>
      <c r="D305" s="142">
        <v>0</v>
      </c>
      <c r="E305" s="142">
        <v>0</v>
      </c>
      <c r="F305" s="142">
        <v>0</v>
      </c>
      <c r="G305" s="142">
        <v>0</v>
      </c>
      <c r="H305" s="142">
        <v>0</v>
      </c>
      <c r="I305" s="142">
        <v>0</v>
      </c>
      <c r="J305" s="142">
        <v>0</v>
      </c>
      <c r="K305" s="142">
        <v>0</v>
      </c>
      <c r="L305" s="142">
        <v>8.5070257645172669E-3</v>
      </c>
      <c r="M305" s="142">
        <v>0</v>
      </c>
      <c r="N305" s="142">
        <v>0</v>
      </c>
      <c r="O305" s="142">
        <v>0</v>
      </c>
      <c r="P305" s="142">
        <v>0</v>
      </c>
      <c r="Q305" s="142">
        <v>0</v>
      </c>
      <c r="R305" s="142">
        <v>0</v>
      </c>
      <c r="S305" s="142">
        <v>0</v>
      </c>
      <c r="T305" s="142">
        <v>0</v>
      </c>
      <c r="U305" s="142">
        <v>0</v>
      </c>
      <c r="V305" s="142">
        <v>0</v>
      </c>
      <c r="W305" s="143">
        <v>8.5070257645172669E-3</v>
      </c>
      <c r="X305" s="159">
        <v>4.2535128822586334E-4</v>
      </c>
    </row>
    <row r="306" spans="1:24" s="145" customFormat="1">
      <c r="A306" s="152" t="s">
        <v>88</v>
      </c>
      <c r="B306" s="130"/>
      <c r="C306" s="147"/>
      <c r="D306" s="147"/>
      <c r="E306" s="147"/>
      <c r="F306" s="147"/>
      <c r="G306" s="147"/>
      <c r="H306" s="147"/>
      <c r="I306" s="147"/>
      <c r="J306" s="147"/>
      <c r="K306" s="147"/>
      <c r="L306" s="147"/>
      <c r="M306" s="147"/>
      <c r="N306" s="147"/>
      <c r="O306" s="147"/>
      <c r="P306" s="147"/>
      <c r="Q306" s="147"/>
      <c r="R306" s="147"/>
      <c r="S306" s="147"/>
      <c r="T306" s="147"/>
      <c r="U306" s="147"/>
      <c r="V306" s="147"/>
      <c r="W306" s="148"/>
      <c r="X306" s="147"/>
    </row>
    <row r="307" spans="1:24">
      <c r="A307" s="15"/>
    </row>
    <row r="308" spans="1:24">
      <c r="A308" s="15"/>
    </row>
    <row r="309" spans="1:24" ht="20.25" customHeight="1" thickBot="1">
      <c r="A309" s="667" t="s">
        <v>107</v>
      </c>
      <c r="B309" s="667"/>
      <c r="C309" s="667"/>
      <c r="D309" s="667"/>
      <c r="E309" s="667"/>
      <c r="F309" s="667"/>
      <c r="G309" s="667"/>
      <c r="H309" s="667"/>
      <c r="I309" s="667"/>
      <c r="J309" s="667"/>
      <c r="K309" s="667"/>
      <c r="L309" s="667"/>
      <c r="M309" s="667"/>
      <c r="N309" s="667"/>
      <c r="O309" s="667"/>
      <c r="P309" s="667"/>
      <c r="Q309" s="667"/>
      <c r="R309" s="667"/>
      <c r="S309" s="667"/>
      <c r="T309" s="667"/>
      <c r="U309" s="667"/>
      <c r="V309" s="667"/>
      <c r="W309" s="667"/>
      <c r="X309" s="667"/>
    </row>
    <row r="310" spans="1:24" s="118" customFormat="1" ht="12.75" customHeight="1">
      <c r="A310" s="11" t="s">
        <v>2</v>
      </c>
      <c r="B310" s="16" t="s">
        <v>3</v>
      </c>
      <c r="C310" s="114">
        <v>2013</v>
      </c>
      <c r="D310" s="114">
        <v>2014</v>
      </c>
      <c r="E310" s="114">
        <v>2015</v>
      </c>
      <c r="F310" s="114">
        <v>2016</v>
      </c>
      <c r="G310" s="114">
        <v>2017</v>
      </c>
      <c r="H310" s="114">
        <v>2018</v>
      </c>
      <c r="I310" s="114">
        <v>2019</v>
      </c>
      <c r="J310" s="114">
        <v>2020</v>
      </c>
      <c r="K310" s="114">
        <v>2021</v>
      </c>
      <c r="L310" s="114">
        <v>2022</v>
      </c>
      <c r="M310" s="114">
        <v>2023</v>
      </c>
      <c r="N310" s="114">
        <v>2024</v>
      </c>
      <c r="O310" s="114">
        <v>2025</v>
      </c>
      <c r="P310" s="114">
        <v>2026</v>
      </c>
      <c r="Q310" s="114">
        <v>2027</v>
      </c>
      <c r="R310" s="114">
        <v>2028</v>
      </c>
      <c r="S310" s="114">
        <v>2029</v>
      </c>
      <c r="T310" s="114">
        <v>2030</v>
      </c>
      <c r="U310" s="114">
        <v>2031</v>
      </c>
      <c r="V310" s="114">
        <v>2032</v>
      </c>
      <c r="W310" s="664" t="s">
        <v>4</v>
      </c>
      <c r="X310" s="665" t="s">
        <v>5</v>
      </c>
    </row>
    <row r="311" spans="1:24" s="118" customFormat="1" ht="13.5" thickBot="1">
      <c r="A311" s="19" t="s">
        <v>6</v>
      </c>
      <c r="B311" s="20" t="s">
        <v>7</v>
      </c>
      <c r="C311" s="115">
        <v>1</v>
      </c>
      <c r="D311" s="115">
        <v>2</v>
      </c>
      <c r="E311" s="115">
        <v>3</v>
      </c>
      <c r="F311" s="115">
        <v>4</v>
      </c>
      <c r="G311" s="115">
        <v>5</v>
      </c>
      <c r="H311" s="115">
        <v>6</v>
      </c>
      <c r="I311" s="115">
        <v>7</v>
      </c>
      <c r="J311" s="115">
        <v>8</v>
      </c>
      <c r="K311" s="115">
        <v>9</v>
      </c>
      <c r="L311" s="115">
        <v>10</v>
      </c>
      <c r="M311" s="115">
        <v>11</v>
      </c>
      <c r="N311" s="115">
        <v>12</v>
      </c>
      <c r="O311" s="115">
        <v>13</v>
      </c>
      <c r="P311" s="115">
        <v>14</v>
      </c>
      <c r="Q311" s="115">
        <v>15</v>
      </c>
      <c r="R311" s="115">
        <v>16</v>
      </c>
      <c r="S311" s="115">
        <v>17</v>
      </c>
      <c r="T311" s="115">
        <v>18</v>
      </c>
      <c r="U311" s="115">
        <v>19</v>
      </c>
      <c r="V311" s="115">
        <v>20</v>
      </c>
      <c r="W311" s="661"/>
      <c r="X311" s="662"/>
    </row>
    <row r="312" spans="1:24" s="118" customFormat="1">
      <c r="A312" s="116"/>
      <c r="B312" s="117"/>
      <c r="W312" s="119"/>
      <c r="X312" s="120"/>
    </row>
    <row r="313" spans="1:24" ht="38.25">
      <c r="A313" s="154" t="s">
        <v>68</v>
      </c>
      <c r="B313" s="156" t="s">
        <v>108</v>
      </c>
      <c r="C313" s="157">
        <v>0</v>
      </c>
      <c r="D313" s="157">
        <v>0</v>
      </c>
      <c r="E313" s="157">
        <v>0</v>
      </c>
      <c r="F313" s="157">
        <v>0</v>
      </c>
      <c r="G313" s="157">
        <v>0</v>
      </c>
      <c r="H313" s="157">
        <v>0</v>
      </c>
      <c r="I313" s="157">
        <v>0</v>
      </c>
      <c r="J313" s="157">
        <v>0</v>
      </c>
      <c r="K313" s="157">
        <v>0</v>
      </c>
      <c r="L313" s="157">
        <v>1.2E-2</v>
      </c>
      <c r="M313" s="157">
        <v>0</v>
      </c>
      <c r="N313" s="157">
        <v>0</v>
      </c>
      <c r="O313" s="157">
        <v>0</v>
      </c>
      <c r="P313" s="157">
        <v>0</v>
      </c>
      <c r="Q313" s="157">
        <v>0</v>
      </c>
      <c r="R313" s="157">
        <v>0</v>
      </c>
      <c r="S313" s="157">
        <v>0</v>
      </c>
      <c r="T313" s="157">
        <v>0</v>
      </c>
      <c r="U313" s="157">
        <v>0</v>
      </c>
      <c r="V313" s="157">
        <v>0</v>
      </c>
      <c r="W313" s="124">
        <v>1.2E-2</v>
      </c>
      <c r="X313" s="125">
        <v>6.0000000000000006E-4</v>
      </c>
    </row>
    <row r="314" spans="1:24" s="15" customFormat="1">
      <c r="A314" s="13"/>
      <c r="B314" s="127"/>
      <c r="C314" s="157"/>
      <c r="D314" s="157"/>
      <c r="E314" s="157"/>
      <c r="F314" s="157"/>
      <c r="G314" s="157"/>
      <c r="H314" s="157"/>
      <c r="I314" s="157"/>
      <c r="J314" s="157"/>
      <c r="K314" s="157"/>
      <c r="L314" s="157"/>
      <c r="M314" s="157"/>
      <c r="N314" s="157"/>
      <c r="O314" s="157"/>
      <c r="P314" s="157"/>
      <c r="Q314" s="157"/>
      <c r="R314" s="157"/>
      <c r="S314" s="157"/>
      <c r="T314" s="157"/>
      <c r="U314" s="157"/>
      <c r="V314" s="148"/>
      <c r="W314" s="218"/>
      <c r="X314" s="220"/>
    </row>
    <row r="315" spans="1:24" s="15" customFormat="1">
      <c r="A315" s="13"/>
      <c r="B315" s="121" t="s">
        <v>70</v>
      </c>
      <c r="C315" s="221">
        <v>0</v>
      </c>
      <c r="D315" s="221">
        <v>0</v>
      </c>
      <c r="E315" s="221">
        <v>0</v>
      </c>
      <c r="F315" s="221">
        <v>0</v>
      </c>
      <c r="G315" s="221">
        <v>0</v>
      </c>
      <c r="H315" s="221">
        <v>0</v>
      </c>
      <c r="I315" s="221">
        <v>0</v>
      </c>
      <c r="J315" s="221">
        <v>0</v>
      </c>
      <c r="K315" s="221">
        <v>0</v>
      </c>
      <c r="L315" s="221">
        <v>0</v>
      </c>
      <c r="M315" s="221">
        <v>0</v>
      </c>
      <c r="N315" s="221">
        <v>0</v>
      </c>
      <c r="O315" s="221">
        <v>0</v>
      </c>
      <c r="P315" s="221">
        <v>0</v>
      </c>
      <c r="Q315" s="221">
        <v>0</v>
      </c>
      <c r="R315" s="221">
        <v>0</v>
      </c>
      <c r="S315" s="221">
        <v>0</v>
      </c>
      <c r="T315" s="221">
        <v>0</v>
      </c>
      <c r="U315" s="221">
        <v>0</v>
      </c>
      <c r="V315" s="157">
        <v>0</v>
      </c>
      <c r="W315" s="218">
        <v>0</v>
      </c>
      <c r="X315" s="219">
        <v>0</v>
      </c>
    </row>
    <row r="316" spans="1:24" s="15" customFormat="1">
      <c r="A316" s="13"/>
      <c r="B316" s="121"/>
      <c r="C316" s="221"/>
      <c r="D316" s="221"/>
      <c r="E316" s="221"/>
      <c r="F316" s="221"/>
      <c r="G316" s="221"/>
      <c r="H316" s="221"/>
      <c r="I316" s="221"/>
      <c r="J316" s="221"/>
      <c r="K316" s="221"/>
      <c r="L316" s="221"/>
      <c r="M316" s="221"/>
      <c r="N316" s="221"/>
      <c r="O316" s="221"/>
      <c r="P316" s="221"/>
      <c r="Q316" s="221"/>
      <c r="R316" s="221"/>
      <c r="S316" s="221"/>
      <c r="T316" s="221"/>
      <c r="U316" s="221"/>
      <c r="V316" s="148"/>
      <c r="W316" s="218"/>
      <c r="X316" s="220"/>
    </row>
    <row r="317" spans="1:24" s="15" customFormat="1">
      <c r="A317" s="13"/>
      <c r="B317" s="128" t="s">
        <v>71</v>
      </c>
      <c r="C317" s="157">
        <v>0</v>
      </c>
      <c r="D317" s="157">
        <v>0</v>
      </c>
      <c r="E317" s="157">
        <v>0</v>
      </c>
      <c r="F317" s="157">
        <v>0</v>
      </c>
      <c r="G317" s="157">
        <v>0</v>
      </c>
      <c r="H317" s="157">
        <v>0</v>
      </c>
      <c r="I317" s="157">
        <v>0</v>
      </c>
      <c r="J317" s="157">
        <v>0</v>
      </c>
      <c r="K317" s="157">
        <v>0</v>
      </c>
      <c r="L317" s="157">
        <v>1.2E-2</v>
      </c>
      <c r="M317" s="157">
        <v>0</v>
      </c>
      <c r="N317" s="157">
        <v>0</v>
      </c>
      <c r="O317" s="157">
        <v>0</v>
      </c>
      <c r="P317" s="157">
        <v>0</v>
      </c>
      <c r="Q317" s="157">
        <v>0</v>
      </c>
      <c r="R317" s="157">
        <v>0</v>
      </c>
      <c r="S317" s="157">
        <v>0</v>
      </c>
      <c r="T317" s="157">
        <v>0</v>
      </c>
      <c r="U317" s="157">
        <v>0</v>
      </c>
      <c r="V317" s="157">
        <v>0</v>
      </c>
      <c r="W317" s="218">
        <v>1.2E-2</v>
      </c>
      <c r="X317" s="219">
        <v>6.0000000000000006E-4</v>
      </c>
    </row>
    <row r="318" spans="1:24" s="15" customFormat="1">
      <c r="A318" s="13"/>
      <c r="B318" s="128" t="s">
        <v>72</v>
      </c>
      <c r="C318" s="157">
        <v>0</v>
      </c>
      <c r="D318" s="157">
        <v>0</v>
      </c>
      <c r="E318" s="157">
        <v>0</v>
      </c>
      <c r="F318" s="157">
        <v>0</v>
      </c>
      <c r="G318" s="157">
        <v>0</v>
      </c>
      <c r="H318" s="157">
        <v>0</v>
      </c>
      <c r="I318" s="157">
        <v>0</v>
      </c>
      <c r="J318" s="157">
        <v>0</v>
      </c>
      <c r="K318" s="157">
        <v>0</v>
      </c>
      <c r="L318" s="157">
        <v>0</v>
      </c>
      <c r="M318" s="157">
        <v>0</v>
      </c>
      <c r="N318" s="157">
        <v>0</v>
      </c>
      <c r="O318" s="157">
        <v>0</v>
      </c>
      <c r="P318" s="157">
        <v>0</v>
      </c>
      <c r="Q318" s="157">
        <v>0</v>
      </c>
      <c r="R318" s="157">
        <v>0</v>
      </c>
      <c r="S318" s="157">
        <v>0</v>
      </c>
      <c r="T318" s="157">
        <v>0</v>
      </c>
      <c r="U318" s="157">
        <v>0</v>
      </c>
      <c r="V318" s="157">
        <v>0</v>
      </c>
      <c r="W318" s="218">
        <v>0</v>
      </c>
      <c r="X318" s="219">
        <v>0</v>
      </c>
    </row>
    <row r="319" spans="1:24" s="138" customFormat="1">
      <c r="A319" s="129"/>
      <c r="B319" s="130" t="s">
        <v>22</v>
      </c>
      <c r="C319" s="131">
        <v>0</v>
      </c>
      <c r="D319" s="131">
        <v>0</v>
      </c>
      <c r="E319" s="131">
        <v>0</v>
      </c>
      <c r="F319" s="131">
        <v>0</v>
      </c>
      <c r="G319" s="131">
        <v>0</v>
      </c>
      <c r="H319" s="131">
        <v>0</v>
      </c>
      <c r="I319" s="131">
        <v>0</v>
      </c>
      <c r="J319" s="131">
        <v>0</v>
      </c>
      <c r="K319" s="131">
        <v>0</v>
      </c>
      <c r="L319" s="131">
        <v>1.2E-2</v>
      </c>
      <c r="M319" s="131">
        <v>0</v>
      </c>
      <c r="N319" s="131">
        <v>0</v>
      </c>
      <c r="O319" s="131">
        <v>0</v>
      </c>
      <c r="P319" s="131">
        <v>0</v>
      </c>
      <c r="Q319" s="131">
        <v>0</v>
      </c>
      <c r="R319" s="131">
        <v>0</v>
      </c>
      <c r="S319" s="131">
        <v>0</v>
      </c>
      <c r="T319" s="131">
        <v>0</v>
      </c>
      <c r="U319" s="131">
        <v>0</v>
      </c>
      <c r="V319" s="131">
        <v>0</v>
      </c>
      <c r="W319" s="124">
        <v>1.2E-2</v>
      </c>
      <c r="X319" s="125">
        <v>6.0000000000000006E-4</v>
      </c>
    </row>
    <row r="320" spans="1:24" s="138" customFormat="1">
      <c r="A320" s="129"/>
      <c r="B320" s="135"/>
      <c r="C320" s="131"/>
      <c r="D320" s="131"/>
      <c r="E320" s="131"/>
      <c r="F320" s="131"/>
      <c r="G320" s="131"/>
      <c r="H320" s="131"/>
      <c r="I320" s="131"/>
      <c r="J320" s="131"/>
      <c r="K320" s="131"/>
      <c r="L320" s="131"/>
      <c r="M320" s="131"/>
      <c r="N320" s="131"/>
      <c r="O320" s="131"/>
      <c r="P320" s="131"/>
      <c r="Q320" s="131"/>
      <c r="R320" s="131"/>
      <c r="S320" s="131"/>
      <c r="T320" s="131"/>
      <c r="U320" s="131"/>
      <c r="V320" s="131"/>
      <c r="W320" s="136"/>
      <c r="X320" s="137"/>
    </row>
    <row r="321" spans="1:24" s="15" customFormat="1">
      <c r="A321" s="126"/>
      <c r="B321" s="225" t="s">
        <v>15</v>
      </c>
      <c r="C321" s="157">
        <v>0.96618357487922713</v>
      </c>
      <c r="D321" s="157">
        <v>0.93351070036640305</v>
      </c>
      <c r="E321" s="157">
        <v>0.90194270566802237</v>
      </c>
      <c r="F321" s="157">
        <v>0.87144222769857238</v>
      </c>
      <c r="G321" s="157">
        <v>0.84197316685852419</v>
      </c>
      <c r="H321" s="157">
        <v>0.81350064430775282</v>
      </c>
      <c r="I321" s="157">
        <v>0.78599096068381913</v>
      </c>
      <c r="J321" s="157">
        <v>0.75941155621625056</v>
      </c>
      <c r="K321" s="157">
        <v>0.73373097218961414</v>
      </c>
      <c r="L321" s="157">
        <v>0.70891881370977217</v>
      </c>
      <c r="M321" s="157">
        <v>0.68494571372924851</v>
      </c>
      <c r="N321" s="157">
        <v>0.66178329828912896</v>
      </c>
      <c r="O321" s="157">
        <v>0.63940415293635666</v>
      </c>
      <c r="P321" s="157">
        <v>0.61778179027667302</v>
      </c>
      <c r="Q321" s="157">
        <v>0.59689061862480497</v>
      </c>
      <c r="R321" s="157">
        <v>0.57670591171478747</v>
      </c>
      <c r="S321" s="157">
        <v>0.55720377943457733</v>
      </c>
      <c r="T321" s="157">
        <v>0.53836113955031628</v>
      </c>
      <c r="U321" s="157">
        <v>0.52015569038677911</v>
      </c>
      <c r="V321" s="157">
        <v>0.50256588443167061</v>
      </c>
      <c r="W321" s="218"/>
      <c r="X321" s="224"/>
    </row>
    <row r="322" spans="1:24" s="160" customFormat="1" ht="13.5" thickBot="1">
      <c r="A322" s="141"/>
      <c r="B322" s="20" t="s">
        <v>16</v>
      </c>
      <c r="C322" s="142">
        <v>0</v>
      </c>
      <c r="D322" s="142">
        <v>0</v>
      </c>
      <c r="E322" s="142">
        <v>0</v>
      </c>
      <c r="F322" s="142">
        <v>0</v>
      </c>
      <c r="G322" s="142">
        <v>0</v>
      </c>
      <c r="H322" s="142">
        <v>0</v>
      </c>
      <c r="I322" s="142">
        <v>0</v>
      </c>
      <c r="J322" s="142">
        <v>0</v>
      </c>
      <c r="K322" s="142">
        <v>0</v>
      </c>
      <c r="L322" s="142">
        <v>8.5070257645172669E-3</v>
      </c>
      <c r="M322" s="142">
        <v>0</v>
      </c>
      <c r="N322" s="142">
        <v>0</v>
      </c>
      <c r="O322" s="142">
        <v>0</v>
      </c>
      <c r="P322" s="142">
        <v>0</v>
      </c>
      <c r="Q322" s="142">
        <v>0</v>
      </c>
      <c r="R322" s="142">
        <v>0</v>
      </c>
      <c r="S322" s="142">
        <v>0</v>
      </c>
      <c r="T322" s="142">
        <v>0</v>
      </c>
      <c r="U322" s="142">
        <v>0</v>
      </c>
      <c r="V322" s="142">
        <v>0</v>
      </c>
      <c r="W322" s="143">
        <v>8.5070257645172669E-3</v>
      </c>
      <c r="X322" s="159">
        <v>4.2535128822586334E-4</v>
      </c>
    </row>
    <row r="323" spans="1:24" s="145" customFormat="1">
      <c r="A323" s="152" t="s">
        <v>88</v>
      </c>
      <c r="B323" s="130"/>
      <c r="C323" s="147"/>
      <c r="D323" s="147"/>
      <c r="E323" s="147"/>
      <c r="F323" s="147"/>
      <c r="G323" s="147"/>
      <c r="H323" s="147"/>
      <c r="I323" s="147"/>
      <c r="J323" s="147"/>
      <c r="K323" s="147"/>
      <c r="L323" s="147"/>
      <c r="M323" s="147"/>
      <c r="N323" s="147"/>
      <c r="O323" s="147"/>
      <c r="P323" s="147"/>
      <c r="Q323" s="147"/>
      <c r="R323" s="147"/>
      <c r="S323" s="147"/>
      <c r="T323" s="147"/>
      <c r="U323" s="147"/>
      <c r="V323" s="147"/>
      <c r="W323" s="148"/>
      <c r="X323" s="147"/>
    </row>
    <row r="324" spans="1:24" s="145" customFormat="1">
      <c r="A324" s="152"/>
      <c r="B324" s="130"/>
      <c r="C324" s="147"/>
      <c r="D324" s="147"/>
      <c r="E324" s="147"/>
      <c r="F324" s="147"/>
      <c r="G324" s="147"/>
      <c r="H324" s="147"/>
      <c r="I324" s="147"/>
      <c r="J324" s="147"/>
      <c r="K324" s="147"/>
      <c r="L324" s="147"/>
      <c r="M324" s="147"/>
      <c r="N324" s="147"/>
      <c r="O324" s="147"/>
      <c r="P324" s="147"/>
      <c r="Q324" s="147"/>
      <c r="R324" s="147"/>
      <c r="S324" s="147"/>
      <c r="T324" s="147"/>
      <c r="U324" s="147"/>
      <c r="V324" s="147"/>
      <c r="W324" s="148"/>
      <c r="X324" s="147"/>
    </row>
    <row r="325" spans="1:24">
      <c r="A325" s="15"/>
    </row>
    <row r="326" spans="1:24" ht="21" customHeight="1" thickBot="1">
      <c r="A326" s="667" t="s">
        <v>109</v>
      </c>
      <c r="B326" s="667"/>
      <c r="C326" s="667"/>
      <c r="D326" s="667"/>
      <c r="E326" s="667"/>
      <c r="F326" s="667"/>
      <c r="G326" s="667"/>
      <c r="H326" s="667"/>
      <c r="I326" s="667"/>
      <c r="J326" s="667"/>
      <c r="K326" s="667"/>
      <c r="L326" s="667"/>
      <c r="M326" s="667"/>
      <c r="N326" s="667"/>
      <c r="O326" s="667"/>
      <c r="P326" s="667"/>
      <c r="Q326" s="667"/>
      <c r="R326" s="667"/>
      <c r="S326" s="667"/>
      <c r="T326" s="667"/>
      <c r="U326" s="667"/>
      <c r="V326" s="667"/>
      <c r="W326" s="667"/>
      <c r="X326" s="667"/>
    </row>
    <row r="327" spans="1:24" s="118" customFormat="1" ht="12.75" customHeight="1">
      <c r="A327" s="11" t="s">
        <v>2</v>
      </c>
      <c r="B327" s="16" t="s">
        <v>3</v>
      </c>
      <c r="C327" s="114">
        <v>2013</v>
      </c>
      <c r="D327" s="114">
        <v>2014</v>
      </c>
      <c r="E327" s="114">
        <v>2015</v>
      </c>
      <c r="F327" s="114">
        <v>2016</v>
      </c>
      <c r="G327" s="114">
        <v>2017</v>
      </c>
      <c r="H327" s="114">
        <v>2018</v>
      </c>
      <c r="I327" s="114">
        <v>2019</v>
      </c>
      <c r="J327" s="114">
        <v>2020</v>
      </c>
      <c r="K327" s="114">
        <v>2021</v>
      </c>
      <c r="L327" s="114">
        <v>2022</v>
      </c>
      <c r="M327" s="114">
        <v>2023</v>
      </c>
      <c r="N327" s="114">
        <v>2024</v>
      </c>
      <c r="O327" s="114">
        <v>2025</v>
      </c>
      <c r="P327" s="114">
        <v>2026</v>
      </c>
      <c r="Q327" s="114">
        <v>2027</v>
      </c>
      <c r="R327" s="114">
        <v>2028</v>
      </c>
      <c r="S327" s="114">
        <v>2029</v>
      </c>
      <c r="T327" s="114">
        <v>2030</v>
      </c>
      <c r="U327" s="114">
        <v>2031</v>
      </c>
      <c r="V327" s="114">
        <v>2032</v>
      </c>
      <c r="W327" s="664" t="s">
        <v>4</v>
      </c>
      <c r="X327" s="665" t="s">
        <v>5</v>
      </c>
    </row>
    <row r="328" spans="1:24" s="118" customFormat="1" ht="13.5" thickBot="1">
      <c r="A328" s="19" t="s">
        <v>6</v>
      </c>
      <c r="B328" s="20" t="s">
        <v>7</v>
      </c>
      <c r="C328" s="115">
        <v>1</v>
      </c>
      <c r="D328" s="115">
        <v>2</v>
      </c>
      <c r="E328" s="115">
        <v>3</v>
      </c>
      <c r="F328" s="115">
        <v>4</v>
      </c>
      <c r="G328" s="115">
        <v>5</v>
      </c>
      <c r="H328" s="115">
        <v>6</v>
      </c>
      <c r="I328" s="115">
        <v>7</v>
      </c>
      <c r="J328" s="115">
        <v>8</v>
      </c>
      <c r="K328" s="115">
        <v>9</v>
      </c>
      <c r="L328" s="115">
        <v>10</v>
      </c>
      <c r="M328" s="115">
        <v>11</v>
      </c>
      <c r="N328" s="115">
        <v>12</v>
      </c>
      <c r="O328" s="115">
        <v>13</v>
      </c>
      <c r="P328" s="115">
        <v>14</v>
      </c>
      <c r="Q328" s="115">
        <v>15</v>
      </c>
      <c r="R328" s="115">
        <v>16</v>
      </c>
      <c r="S328" s="115">
        <v>17</v>
      </c>
      <c r="T328" s="115">
        <v>18</v>
      </c>
      <c r="U328" s="115">
        <v>19</v>
      </c>
      <c r="V328" s="115">
        <v>20</v>
      </c>
      <c r="W328" s="661"/>
      <c r="X328" s="662"/>
    </row>
    <row r="329" spans="1:24" s="118" customFormat="1">
      <c r="A329" s="116"/>
      <c r="B329" s="117"/>
      <c r="W329" s="119"/>
      <c r="X329" s="120"/>
    </row>
    <row r="330" spans="1:24" ht="38.25">
      <c r="A330" s="154" t="s">
        <v>68</v>
      </c>
      <c r="B330" s="156" t="s">
        <v>108</v>
      </c>
      <c r="C330" s="157">
        <v>0</v>
      </c>
      <c r="D330" s="157">
        <v>0</v>
      </c>
      <c r="E330" s="157">
        <v>0</v>
      </c>
      <c r="F330" s="157">
        <v>0</v>
      </c>
      <c r="G330" s="157">
        <v>0</v>
      </c>
      <c r="H330" s="157">
        <v>0</v>
      </c>
      <c r="I330" s="157">
        <v>0</v>
      </c>
      <c r="J330" s="157">
        <v>0</v>
      </c>
      <c r="K330" s="157">
        <v>0</v>
      </c>
      <c r="L330" s="157">
        <v>1.2E-2</v>
      </c>
      <c r="M330" s="157">
        <v>0</v>
      </c>
      <c r="N330" s="157">
        <v>0</v>
      </c>
      <c r="O330" s="157">
        <v>0</v>
      </c>
      <c r="P330" s="157">
        <v>0</v>
      </c>
      <c r="Q330" s="157">
        <v>0</v>
      </c>
      <c r="R330" s="157">
        <v>0</v>
      </c>
      <c r="S330" s="157">
        <v>0</v>
      </c>
      <c r="T330" s="157">
        <v>0</v>
      </c>
      <c r="U330" s="157">
        <v>0</v>
      </c>
      <c r="V330" s="157">
        <v>0</v>
      </c>
      <c r="W330" s="124">
        <v>1.2E-2</v>
      </c>
      <c r="X330" s="125">
        <v>6.0000000000000006E-4</v>
      </c>
    </row>
    <row r="331" spans="1:24" s="15" customFormat="1">
      <c r="A331" s="13"/>
      <c r="B331" s="127"/>
      <c r="C331" s="157"/>
      <c r="D331" s="157"/>
      <c r="E331" s="157"/>
      <c r="F331" s="157"/>
      <c r="G331" s="157"/>
      <c r="H331" s="157"/>
      <c r="I331" s="157"/>
      <c r="J331" s="157"/>
      <c r="K331" s="157"/>
      <c r="L331" s="157"/>
      <c r="M331" s="157"/>
      <c r="N331" s="157"/>
      <c r="O331" s="157"/>
      <c r="P331" s="157"/>
      <c r="Q331" s="157"/>
      <c r="R331" s="157"/>
      <c r="S331" s="157"/>
      <c r="T331" s="157"/>
      <c r="U331" s="157"/>
      <c r="V331" s="148"/>
      <c r="W331" s="218"/>
      <c r="X331" s="220"/>
    </row>
    <row r="332" spans="1:24" s="15" customFormat="1">
      <c r="A332" s="13"/>
      <c r="B332" s="121" t="s">
        <v>70</v>
      </c>
      <c r="C332" s="221">
        <v>0</v>
      </c>
      <c r="D332" s="221">
        <v>0</v>
      </c>
      <c r="E332" s="221">
        <v>0</v>
      </c>
      <c r="F332" s="221">
        <v>0</v>
      </c>
      <c r="G332" s="221">
        <v>0</v>
      </c>
      <c r="H332" s="221">
        <v>0</v>
      </c>
      <c r="I332" s="221">
        <v>0</v>
      </c>
      <c r="J332" s="221">
        <v>0</v>
      </c>
      <c r="K332" s="221">
        <v>0</v>
      </c>
      <c r="L332" s="221">
        <v>0</v>
      </c>
      <c r="M332" s="221">
        <v>0</v>
      </c>
      <c r="N332" s="221">
        <v>0</v>
      </c>
      <c r="O332" s="221">
        <v>0</v>
      </c>
      <c r="P332" s="221">
        <v>0</v>
      </c>
      <c r="Q332" s="221">
        <v>0</v>
      </c>
      <c r="R332" s="221">
        <v>0</v>
      </c>
      <c r="S332" s="221">
        <v>0</v>
      </c>
      <c r="T332" s="221">
        <v>0</v>
      </c>
      <c r="U332" s="221">
        <v>0</v>
      </c>
      <c r="V332" s="157">
        <v>0</v>
      </c>
      <c r="W332" s="218">
        <v>0</v>
      </c>
      <c r="X332" s="219">
        <v>0</v>
      </c>
    </row>
    <row r="333" spans="1:24" s="15" customFormat="1">
      <c r="A333" s="13"/>
      <c r="B333" s="121"/>
      <c r="C333" s="221"/>
      <c r="D333" s="221"/>
      <c r="E333" s="221"/>
      <c r="F333" s="221"/>
      <c r="G333" s="221"/>
      <c r="H333" s="221"/>
      <c r="I333" s="221"/>
      <c r="J333" s="221"/>
      <c r="K333" s="221"/>
      <c r="L333" s="221"/>
      <c r="M333" s="221"/>
      <c r="N333" s="221"/>
      <c r="O333" s="221"/>
      <c r="P333" s="221"/>
      <c r="Q333" s="221"/>
      <c r="R333" s="221"/>
      <c r="S333" s="221"/>
      <c r="T333" s="221"/>
      <c r="U333" s="221"/>
      <c r="V333" s="148"/>
      <c r="W333" s="218"/>
      <c r="X333" s="220"/>
    </row>
    <row r="334" spans="1:24" s="15" customFormat="1">
      <c r="A334" s="13"/>
      <c r="B334" s="128" t="s">
        <v>71</v>
      </c>
      <c r="C334" s="157">
        <v>0</v>
      </c>
      <c r="D334" s="157">
        <v>0</v>
      </c>
      <c r="E334" s="157">
        <v>0</v>
      </c>
      <c r="F334" s="157">
        <v>0</v>
      </c>
      <c r="G334" s="157">
        <v>0</v>
      </c>
      <c r="H334" s="157">
        <v>0</v>
      </c>
      <c r="I334" s="157">
        <v>0</v>
      </c>
      <c r="J334" s="157">
        <v>0</v>
      </c>
      <c r="K334" s="157">
        <v>0</v>
      </c>
      <c r="L334" s="157">
        <v>1.2E-2</v>
      </c>
      <c r="M334" s="157">
        <v>0</v>
      </c>
      <c r="N334" s="157">
        <v>0</v>
      </c>
      <c r="O334" s="157">
        <v>0</v>
      </c>
      <c r="P334" s="157">
        <v>0</v>
      </c>
      <c r="Q334" s="157">
        <v>0</v>
      </c>
      <c r="R334" s="157">
        <v>0</v>
      </c>
      <c r="S334" s="157">
        <v>0</v>
      </c>
      <c r="T334" s="157">
        <v>0</v>
      </c>
      <c r="U334" s="157">
        <v>0</v>
      </c>
      <c r="V334" s="157">
        <v>0</v>
      </c>
      <c r="W334" s="218">
        <v>1.2E-2</v>
      </c>
      <c r="X334" s="219">
        <v>6.0000000000000006E-4</v>
      </c>
    </row>
    <row r="335" spans="1:24" s="15" customFormat="1">
      <c r="A335" s="13"/>
      <c r="B335" s="128" t="s">
        <v>72</v>
      </c>
      <c r="C335" s="157">
        <v>0</v>
      </c>
      <c r="D335" s="157">
        <v>0</v>
      </c>
      <c r="E335" s="157">
        <v>0</v>
      </c>
      <c r="F335" s="157">
        <v>0</v>
      </c>
      <c r="G335" s="157">
        <v>0</v>
      </c>
      <c r="H335" s="157">
        <v>0</v>
      </c>
      <c r="I335" s="157">
        <v>0</v>
      </c>
      <c r="J335" s="157">
        <v>0</v>
      </c>
      <c r="K335" s="157">
        <v>0</v>
      </c>
      <c r="L335" s="157">
        <v>0</v>
      </c>
      <c r="M335" s="157">
        <v>0</v>
      </c>
      <c r="N335" s="157">
        <v>0</v>
      </c>
      <c r="O335" s="157">
        <v>0</v>
      </c>
      <c r="P335" s="157">
        <v>0</v>
      </c>
      <c r="Q335" s="157">
        <v>0</v>
      </c>
      <c r="R335" s="157">
        <v>0</v>
      </c>
      <c r="S335" s="157">
        <v>0</v>
      </c>
      <c r="T335" s="157">
        <v>0</v>
      </c>
      <c r="U335" s="157">
        <v>0</v>
      </c>
      <c r="V335" s="157">
        <v>0</v>
      </c>
      <c r="W335" s="218">
        <v>0</v>
      </c>
      <c r="X335" s="219">
        <v>0</v>
      </c>
    </row>
    <row r="336" spans="1:24" s="138" customFormat="1">
      <c r="A336" s="129"/>
      <c r="B336" s="130" t="s">
        <v>22</v>
      </c>
      <c r="C336" s="131">
        <v>0</v>
      </c>
      <c r="D336" s="131">
        <v>0</v>
      </c>
      <c r="E336" s="131">
        <v>0</v>
      </c>
      <c r="F336" s="131">
        <v>0</v>
      </c>
      <c r="G336" s="131">
        <v>0</v>
      </c>
      <c r="H336" s="131">
        <v>0</v>
      </c>
      <c r="I336" s="131">
        <v>0</v>
      </c>
      <c r="J336" s="131">
        <v>0</v>
      </c>
      <c r="K336" s="131">
        <v>0</v>
      </c>
      <c r="L336" s="131">
        <v>1.2E-2</v>
      </c>
      <c r="M336" s="131">
        <v>0</v>
      </c>
      <c r="N336" s="131">
        <v>0</v>
      </c>
      <c r="O336" s="131">
        <v>0</v>
      </c>
      <c r="P336" s="131">
        <v>0</v>
      </c>
      <c r="Q336" s="131">
        <v>0</v>
      </c>
      <c r="R336" s="131">
        <v>0</v>
      </c>
      <c r="S336" s="131">
        <v>0</v>
      </c>
      <c r="T336" s="131">
        <v>0</v>
      </c>
      <c r="U336" s="131">
        <v>0</v>
      </c>
      <c r="V336" s="131">
        <v>0</v>
      </c>
      <c r="W336" s="124">
        <v>1.2E-2</v>
      </c>
      <c r="X336" s="125">
        <v>6.0000000000000006E-4</v>
      </c>
    </row>
    <row r="337" spans="1:24" s="138" customFormat="1">
      <c r="A337" s="129"/>
      <c r="B337" s="135"/>
      <c r="C337" s="131"/>
      <c r="D337" s="131"/>
      <c r="E337" s="131"/>
      <c r="F337" s="131"/>
      <c r="G337" s="131"/>
      <c r="H337" s="131"/>
      <c r="I337" s="131"/>
      <c r="J337" s="131"/>
      <c r="K337" s="131"/>
      <c r="L337" s="131"/>
      <c r="M337" s="131"/>
      <c r="N337" s="131"/>
      <c r="O337" s="131"/>
      <c r="P337" s="131"/>
      <c r="Q337" s="131"/>
      <c r="R337" s="131"/>
      <c r="S337" s="131"/>
      <c r="T337" s="131"/>
      <c r="U337" s="131"/>
      <c r="V337" s="131"/>
      <c r="W337" s="136"/>
      <c r="X337" s="137"/>
    </row>
    <row r="338" spans="1:24" s="15" customFormat="1">
      <c r="A338" s="126"/>
      <c r="B338" s="225" t="s">
        <v>15</v>
      </c>
      <c r="C338" s="157">
        <v>0.96618357487922713</v>
      </c>
      <c r="D338" s="157">
        <v>0.93351070036640305</v>
      </c>
      <c r="E338" s="157">
        <v>0.90194270566802237</v>
      </c>
      <c r="F338" s="157">
        <v>0.87144222769857238</v>
      </c>
      <c r="G338" s="157">
        <v>0.84197316685852419</v>
      </c>
      <c r="H338" s="157">
        <v>0.81350064430775282</v>
      </c>
      <c r="I338" s="157">
        <v>0.78599096068381913</v>
      </c>
      <c r="J338" s="157">
        <v>0.75941155621625056</v>
      </c>
      <c r="K338" s="157">
        <v>0.73373097218961414</v>
      </c>
      <c r="L338" s="157">
        <v>0.70891881370977217</v>
      </c>
      <c r="M338" s="157">
        <v>0.68494571372924851</v>
      </c>
      <c r="N338" s="157">
        <v>0.66178329828912896</v>
      </c>
      <c r="O338" s="157">
        <v>0.63940415293635666</v>
      </c>
      <c r="P338" s="157">
        <v>0.61778179027667302</v>
      </c>
      <c r="Q338" s="157">
        <v>0.59689061862480497</v>
      </c>
      <c r="R338" s="157">
        <v>0.57670591171478747</v>
      </c>
      <c r="S338" s="157">
        <v>0.55720377943457733</v>
      </c>
      <c r="T338" s="157">
        <v>0.53836113955031628</v>
      </c>
      <c r="U338" s="157">
        <v>0.52015569038677911</v>
      </c>
      <c r="V338" s="157">
        <v>0.50256588443167061</v>
      </c>
      <c r="W338" s="218"/>
      <c r="X338" s="224"/>
    </row>
    <row r="339" spans="1:24" s="160" customFormat="1" ht="13.5" thickBot="1">
      <c r="A339" s="141"/>
      <c r="B339" s="20" t="s">
        <v>16</v>
      </c>
      <c r="C339" s="142">
        <v>0</v>
      </c>
      <c r="D339" s="142">
        <v>0</v>
      </c>
      <c r="E339" s="142">
        <v>0</v>
      </c>
      <c r="F339" s="142">
        <v>0</v>
      </c>
      <c r="G339" s="142">
        <v>0</v>
      </c>
      <c r="H339" s="142">
        <v>0</v>
      </c>
      <c r="I339" s="142">
        <v>0</v>
      </c>
      <c r="J339" s="142">
        <v>0</v>
      </c>
      <c r="K339" s="142">
        <v>0</v>
      </c>
      <c r="L339" s="142">
        <v>8.5070257645172669E-3</v>
      </c>
      <c r="M339" s="142">
        <v>0</v>
      </c>
      <c r="N339" s="142">
        <v>0</v>
      </c>
      <c r="O339" s="142">
        <v>0</v>
      </c>
      <c r="P339" s="142">
        <v>0</v>
      </c>
      <c r="Q339" s="142">
        <v>0</v>
      </c>
      <c r="R339" s="142">
        <v>0</v>
      </c>
      <c r="S339" s="142">
        <v>0</v>
      </c>
      <c r="T339" s="142">
        <v>0</v>
      </c>
      <c r="U339" s="142">
        <v>0</v>
      </c>
      <c r="V339" s="142">
        <v>0</v>
      </c>
      <c r="W339" s="143">
        <v>8.5070257645172669E-3</v>
      </c>
      <c r="X339" s="159">
        <v>4.2535128822586334E-4</v>
      </c>
    </row>
    <row r="340" spans="1:24" s="145" customFormat="1">
      <c r="A340" s="152" t="s">
        <v>88</v>
      </c>
      <c r="B340" s="130"/>
      <c r="C340" s="147"/>
      <c r="D340" s="147"/>
      <c r="E340" s="147"/>
      <c r="F340" s="147"/>
      <c r="G340" s="147"/>
      <c r="H340" s="147"/>
      <c r="I340" s="147"/>
      <c r="J340" s="147"/>
      <c r="K340" s="147"/>
      <c r="L340" s="147"/>
      <c r="M340" s="147"/>
      <c r="N340" s="147"/>
      <c r="O340" s="147"/>
      <c r="P340" s="147"/>
      <c r="Q340" s="147"/>
      <c r="R340" s="147"/>
      <c r="S340" s="147"/>
      <c r="T340" s="147"/>
      <c r="U340" s="147"/>
      <c r="V340" s="147"/>
      <c r="W340" s="148"/>
      <c r="X340" s="147"/>
    </row>
    <row r="341" spans="1:24" s="145" customFormat="1">
      <c r="A341" s="152"/>
      <c r="B341" s="130"/>
      <c r="C341" s="147"/>
      <c r="D341" s="147"/>
      <c r="E341" s="147"/>
      <c r="F341" s="147"/>
      <c r="G341" s="147"/>
      <c r="H341" s="147"/>
      <c r="I341" s="147"/>
      <c r="J341" s="147"/>
      <c r="K341" s="147"/>
      <c r="L341" s="147"/>
      <c r="M341" s="147"/>
      <c r="N341" s="147"/>
      <c r="O341" s="147"/>
      <c r="P341" s="147"/>
      <c r="Q341" s="147"/>
      <c r="R341" s="147"/>
      <c r="S341" s="147"/>
      <c r="T341" s="147"/>
      <c r="U341" s="147"/>
      <c r="V341" s="147"/>
      <c r="W341" s="148"/>
      <c r="X341" s="147"/>
    </row>
    <row r="342" spans="1:24">
      <c r="A342" s="15"/>
    </row>
    <row r="343" spans="1:24" ht="25.5" customHeight="1" thickBot="1">
      <c r="A343" s="667" t="s">
        <v>110</v>
      </c>
      <c r="B343" s="667"/>
      <c r="C343" s="667"/>
      <c r="D343" s="667"/>
      <c r="E343" s="667"/>
      <c r="F343" s="667"/>
      <c r="G343" s="667"/>
      <c r="H343" s="667"/>
      <c r="I343" s="667"/>
      <c r="J343" s="667"/>
      <c r="K343" s="667"/>
      <c r="L343" s="667"/>
      <c r="M343" s="667"/>
      <c r="N343" s="667"/>
      <c r="O343" s="667"/>
      <c r="P343" s="667"/>
      <c r="Q343" s="667"/>
      <c r="R343" s="667"/>
      <c r="S343" s="667"/>
      <c r="T343" s="667"/>
      <c r="U343" s="667"/>
      <c r="V343" s="667"/>
      <c r="W343" s="667"/>
      <c r="X343" s="667"/>
    </row>
    <row r="344" spans="1:24" s="118" customFormat="1" ht="12.75" customHeight="1">
      <c r="A344" s="11" t="s">
        <v>2</v>
      </c>
      <c r="B344" s="16" t="s">
        <v>3</v>
      </c>
      <c r="C344" s="114">
        <v>2013</v>
      </c>
      <c r="D344" s="114">
        <v>2014</v>
      </c>
      <c r="E344" s="114">
        <v>2015</v>
      </c>
      <c r="F344" s="114">
        <v>2016</v>
      </c>
      <c r="G344" s="114">
        <v>2017</v>
      </c>
      <c r="H344" s="114">
        <v>2018</v>
      </c>
      <c r="I344" s="114">
        <v>2019</v>
      </c>
      <c r="J344" s="114">
        <v>2020</v>
      </c>
      <c r="K344" s="114">
        <v>2021</v>
      </c>
      <c r="L344" s="114">
        <v>2022</v>
      </c>
      <c r="M344" s="114">
        <v>2023</v>
      </c>
      <c r="N344" s="114">
        <v>2024</v>
      </c>
      <c r="O344" s="114">
        <v>2025</v>
      </c>
      <c r="P344" s="114">
        <v>2026</v>
      </c>
      <c r="Q344" s="114">
        <v>2027</v>
      </c>
      <c r="R344" s="114">
        <v>2028</v>
      </c>
      <c r="S344" s="114">
        <v>2029</v>
      </c>
      <c r="T344" s="114">
        <v>2030</v>
      </c>
      <c r="U344" s="114">
        <v>2031</v>
      </c>
      <c r="V344" s="114">
        <v>2032</v>
      </c>
      <c r="W344" s="664" t="s">
        <v>4</v>
      </c>
      <c r="X344" s="665" t="s">
        <v>5</v>
      </c>
    </row>
    <row r="345" spans="1:24" s="118" customFormat="1" ht="13.5" thickBot="1">
      <c r="A345" s="19" t="s">
        <v>6</v>
      </c>
      <c r="B345" s="20" t="s">
        <v>7</v>
      </c>
      <c r="C345" s="115">
        <v>1</v>
      </c>
      <c r="D345" s="115">
        <v>2</v>
      </c>
      <c r="E345" s="115">
        <v>3</v>
      </c>
      <c r="F345" s="115">
        <v>4</v>
      </c>
      <c r="G345" s="115">
        <v>5</v>
      </c>
      <c r="H345" s="115">
        <v>6</v>
      </c>
      <c r="I345" s="115">
        <v>7</v>
      </c>
      <c r="J345" s="115">
        <v>8</v>
      </c>
      <c r="K345" s="115">
        <v>9</v>
      </c>
      <c r="L345" s="115">
        <v>10</v>
      </c>
      <c r="M345" s="115">
        <v>11</v>
      </c>
      <c r="N345" s="115">
        <v>12</v>
      </c>
      <c r="O345" s="115">
        <v>13</v>
      </c>
      <c r="P345" s="115">
        <v>14</v>
      </c>
      <c r="Q345" s="115">
        <v>15</v>
      </c>
      <c r="R345" s="115">
        <v>16</v>
      </c>
      <c r="S345" s="115">
        <v>17</v>
      </c>
      <c r="T345" s="115">
        <v>18</v>
      </c>
      <c r="U345" s="115">
        <v>19</v>
      </c>
      <c r="V345" s="115">
        <v>20</v>
      </c>
      <c r="W345" s="661"/>
      <c r="X345" s="662"/>
    </row>
    <row r="346" spans="1:24" s="118" customFormat="1">
      <c r="A346" s="116"/>
      <c r="B346" s="117"/>
      <c r="W346" s="119"/>
      <c r="X346" s="120"/>
    </row>
    <row r="347" spans="1:24" ht="38.25">
      <c r="A347" s="154" t="s">
        <v>68</v>
      </c>
      <c r="B347" s="156" t="s">
        <v>108</v>
      </c>
      <c r="C347" s="157">
        <v>0</v>
      </c>
      <c r="D347" s="157">
        <v>0</v>
      </c>
      <c r="E347" s="157">
        <v>0</v>
      </c>
      <c r="F347" s="157">
        <v>0</v>
      </c>
      <c r="G347" s="157">
        <v>0</v>
      </c>
      <c r="H347" s="157">
        <v>0</v>
      </c>
      <c r="I347" s="157">
        <v>0</v>
      </c>
      <c r="J347" s="157">
        <v>0</v>
      </c>
      <c r="K347" s="157">
        <v>0</v>
      </c>
      <c r="L347" s="157">
        <v>1.2E-2</v>
      </c>
      <c r="M347" s="157">
        <v>0</v>
      </c>
      <c r="N347" s="157">
        <v>0</v>
      </c>
      <c r="O347" s="157">
        <v>0</v>
      </c>
      <c r="P347" s="157">
        <v>0</v>
      </c>
      <c r="Q347" s="157">
        <v>0</v>
      </c>
      <c r="R347" s="157">
        <v>0</v>
      </c>
      <c r="S347" s="157">
        <v>0</v>
      </c>
      <c r="T347" s="157">
        <v>0</v>
      </c>
      <c r="U347" s="157">
        <v>0</v>
      </c>
      <c r="V347" s="157">
        <v>0</v>
      </c>
      <c r="W347" s="124">
        <v>1.2E-2</v>
      </c>
      <c r="X347" s="125">
        <v>6.0000000000000006E-4</v>
      </c>
    </row>
    <row r="348" spans="1:24" s="15" customFormat="1">
      <c r="A348" s="13"/>
      <c r="B348" s="127"/>
      <c r="C348" s="157"/>
      <c r="D348" s="157"/>
      <c r="E348" s="157"/>
      <c r="F348" s="157"/>
      <c r="G348" s="157"/>
      <c r="H348" s="157"/>
      <c r="I348" s="157"/>
      <c r="J348" s="157"/>
      <c r="K348" s="157"/>
      <c r="L348" s="157"/>
      <c r="M348" s="157"/>
      <c r="N348" s="157"/>
      <c r="O348" s="157"/>
      <c r="P348" s="157"/>
      <c r="Q348" s="157"/>
      <c r="R348" s="157"/>
      <c r="S348" s="157"/>
      <c r="T348" s="157"/>
      <c r="U348" s="157"/>
      <c r="V348" s="148"/>
      <c r="W348" s="218"/>
      <c r="X348" s="220"/>
    </row>
    <row r="349" spans="1:24" s="15" customFormat="1">
      <c r="A349" s="13"/>
      <c r="B349" s="121" t="s">
        <v>70</v>
      </c>
      <c r="C349" s="221">
        <v>0</v>
      </c>
      <c r="D349" s="221">
        <v>0</v>
      </c>
      <c r="E349" s="221">
        <v>0</v>
      </c>
      <c r="F349" s="221">
        <v>0</v>
      </c>
      <c r="G349" s="221">
        <v>0</v>
      </c>
      <c r="H349" s="221">
        <v>0</v>
      </c>
      <c r="I349" s="221">
        <v>0</v>
      </c>
      <c r="J349" s="221">
        <v>0</v>
      </c>
      <c r="K349" s="221">
        <v>0</v>
      </c>
      <c r="L349" s="221">
        <v>0</v>
      </c>
      <c r="M349" s="221">
        <v>0</v>
      </c>
      <c r="N349" s="221">
        <v>0</v>
      </c>
      <c r="O349" s="221">
        <v>0</v>
      </c>
      <c r="P349" s="221">
        <v>0</v>
      </c>
      <c r="Q349" s="221">
        <v>0</v>
      </c>
      <c r="R349" s="221">
        <v>0</v>
      </c>
      <c r="S349" s="221">
        <v>0</v>
      </c>
      <c r="T349" s="221">
        <v>0</v>
      </c>
      <c r="U349" s="221">
        <v>0</v>
      </c>
      <c r="V349" s="157">
        <v>0</v>
      </c>
      <c r="W349" s="218">
        <v>0</v>
      </c>
      <c r="X349" s="219">
        <v>0</v>
      </c>
    </row>
    <row r="350" spans="1:24" s="15" customFormat="1">
      <c r="A350" s="13"/>
      <c r="B350" s="121"/>
      <c r="C350" s="221"/>
      <c r="D350" s="221"/>
      <c r="E350" s="221"/>
      <c r="F350" s="221"/>
      <c r="G350" s="221"/>
      <c r="H350" s="221"/>
      <c r="I350" s="221"/>
      <c r="J350" s="221"/>
      <c r="K350" s="221"/>
      <c r="L350" s="221"/>
      <c r="M350" s="221"/>
      <c r="N350" s="221"/>
      <c r="O350" s="221"/>
      <c r="P350" s="221"/>
      <c r="Q350" s="221"/>
      <c r="R350" s="221"/>
      <c r="S350" s="221"/>
      <c r="T350" s="221"/>
      <c r="U350" s="221"/>
      <c r="V350" s="148"/>
      <c r="W350" s="218"/>
      <c r="X350" s="220"/>
    </row>
    <row r="351" spans="1:24" s="15" customFormat="1">
      <c r="A351" s="13"/>
      <c r="B351" s="128" t="s">
        <v>71</v>
      </c>
      <c r="C351" s="157">
        <v>0</v>
      </c>
      <c r="D351" s="157">
        <v>0</v>
      </c>
      <c r="E351" s="157">
        <v>0</v>
      </c>
      <c r="F351" s="157">
        <v>0</v>
      </c>
      <c r="G351" s="157">
        <v>0</v>
      </c>
      <c r="H351" s="157">
        <v>0</v>
      </c>
      <c r="I351" s="157">
        <v>0</v>
      </c>
      <c r="J351" s="157">
        <v>0</v>
      </c>
      <c r="K351" s="157">
        <v>0</v>
      </c>
      <c r="L351" s="157">
        <v>1.2E-2</v>
      </c>
      <c r="M351" s="157">
        <v>0</v>
      </c>
      <c r="N351" s="157">
        <v>0</v>
      </c>
      <c r="O351" s="157">
        <v>0</v>
      </c>
      <c r="P351" s="157">
        <v>0</v>
      </c>
      <c r="Q351" s="157">
        <v>0</v>
      </c>
      <c r="R351" s="157">
        <v>0</v>
      </c>
      <c r="S351" s="157">
        <v>0</v>
      </c>
      <c r="T351" s="157">
        <v>0</v>
      </c>
      <c r="U351" s="157">
        <v>0</v>
      </c>
      <c r="V351" s="157">
        <v>0</v>
      </c>
      <c r="W351" s="218">
        <v>1.2E-2</v>
      </c>
      <c r="X351" s="219">
        <v>6.0000000000000006E-4</v>
      </c>
    </row>
    <row r="352" spans="1:24" s="15" customFormat="1">
      <c r="A352" s="13"/>
      <c r="B352" s="128" t="s">
        <v>72</v>
      </c>
      <c r="C352" s="157">
        <v>0</v>
      </c>
      <c r="D352" s="157">
        <v>0</v>
      </c>
      <c r="E352" s="157">
        <v>0</v>
      </c>
      <c r="F352" s="157">
        <v>0</v>
      </c>
      <c r="G352" s="157">
        <v>0</v>
      </c>
      <c r="H352" s="157">
        <v>0</v>
      </c>
      <c r="I352" s="157">
        <v>0</v>
      </c>
      <c r="J352" s="157">
        <v>0</v>
      </c>
      <c r="K352" s="157">
        <v>0</v>
      </c>
      <c r="L352" s="157">
        <v>0</v>
      </c>
      <c r="M352" s="157">
        <v>0</v>
      </c>
      <c r="N352" s="157">
        <v>0</v>
      </c>
      <c r="O352" s="157">
        <v>0</v>
      </c>
      <c r="P352" s="157">
        <v>0</v>
      </c>
      <c r="Q352" s="157">
        <v>0</v>
      </c>
      <c r="R352" s="157">
        <v>0</v>
      </c>
      <c r="S352" s="157">
        <v>0</v>
      </c>
      <c r="T352" s="157">
        <v>0</v>
      </c>
      <c r="U352" s="157">
        <v>0</v>
      </c>
      <c r="V352" s="157">
        <v>0</v>
      </c>
      <c r="W352" s="218">
        <v>0</v>
      </c>
      <c r="X352" s="219">
        <v>0</v>
      </c>
    </row>
    <row r="353" spans="1:24" s="138" customFormat="1">
      <c r="A353" s="129"/>
      <c r="B353" s="130" t="s">
        <v>22</v>
      </c>
      <c r="C353" s="131">
        <v>0</v>
      </c>
      <c r="D353" s="131">
        <v>0</v>
      </c>
      <c r="E353" s="131">
        <v>0</v>
      </c>
      <c r="F353" s="131">
        <v>0</v>
      </c>
      <c r="G353" s="131">
        <v>0</v>
      </c>
      <c r="H353" s="131">
        <v>0</v>
      </c>
      <c r="I353" s="131">
        <v>0</v>
      </c>
      <c r="J353" s="131">
        <v>0</v>
      </c>
      <c r="K353" s="131">
        <v>0</v>
      </c>
      <c r="L353" s="131">
        <v>1.2E-2</v>
      </c>
      <c r="M353" s="131">
        <v>0</v>
      </c>
      <c r="N353" s="131">
        <v>0</v>
      </c>
      <c r="O353" s="131">
        <v>0</v>
      </c>
      <c r="P353" s="131">
        <v>0</v>
      </c>
      <c r="Q353" s="131">
        <v>0</v>
      </c>
      <c r="R353" s="131">
        <v>0</v>
      </c>
      <c r="S353" s="131">
        <v>0</v>
      </c>
      <c r="T353" s="131">
        <v>0</v>
      </c>
      <c r="U353" s="131">
        <v>0</v>
      </c>
      <c r="V353" s="131">
        <v>0</v>
      </c>
      <c r="W353" s="124">
        <v>1.2E-2</v>
      </c>
      <c r="X353" s="125">
        <v>6.0000000000000006E-4</v>
      </c>
    </row>
    <row r="354" spans="1:24" s="138" customFormat="1">
      <c r="A354" s="129"/>
      <c r="B354" s="135"/>
      <c r="C354" s="131"/>
      <c r="D354" s="131"/>
      <c r="E354" s="131"/>
      <c r="F354" s="131"/>
      <c r="G354" s="131"/>
      <c r="H354" s="131"/>
      <c r="I354" s="131"/>
      <c r="J354" s="131"/>
      <c r="K354" s="131"/>
      <c r="L354" s="131"/>
      <c r="M354" s="131"/>
      <c r="N354" s="131"/>
      <c r="O354" s="131"/>
      <c r="P354" s="131"/>
      <c r="Q354" s="131"/>
      <c r="R354" s="131"/>
      <c r="S354" s="131"/>
      <c r="T354" s="131"/>
      <c r="U354" s="131"/>
      <c r="V354" s="131"/>
      <c r="W354" s="136"/>
      <c r="X354" s="137"/>
    </row>
    <row r="355" spans="1:24" s="15" customFormat="1">
      <c r="A355" s="126"/>
      <c r="B355" s="225" t="s">
        <v>15</v>
      </c>
      <c r="C355" s="157">
        <v>0.96618357487922713</v>
      </c>
      <c r="D355" s="157">
        <v>0.93351070036640305</v>
      </c>
      <c r="E355" s="157">
        <v>0.90194270566802237</v>
      </c>
      <c r="F355" s="157">
        <v>0.87144222769857238</v>
      </c>
      <c r="G355" s="157">
        <v>0.84197316685852419</v>
      </c>
      <c r="H355" s="157">
        <v>0.81350064430775282</v>
      </c>
      <c r="I355" s="157">
        <v>0.78599096068381913</v>
      </c>
      <c r="J355" s="157">
        <v>0.75941155621625056</v>
      </c>
      <c r="K355" s="157">
        <v>0.73373097218961414</v>
      </c>
      <c r="L355" s="157">
        <v>0.70891881370977217</v>
      </c>
      <c r="M355" s="157">
        <v>0.68494571372924851</v>
      </c>
      <c r="N355" s="157">
        <v>0.66178329828912896</v>
      </c>
      <c r="O355" s="157">
        <v>0.63940415293635666</v>
      </c>
      <c r="P355" s="157">
        <v>0.61778179027667302</v>
      </c>
      <c r="Q355" s="157">
        <v>0.59689061862480497</v>
      </c>
      <c r="R355" s="157">
        <v>0.57670591171478747</v>
      </c>
      <c r="S355" s="157">
        <v>0.55720377943457733</v>
      </c>
      <c r="T355" s="157">
        <v>0.53836113955031628</v>
      </c>
      <c r="U355" s="157">
        <v>0.52015569038677911</v>
      </c>
      <c r="V355" s="157">
        <v>0.50256588443167061</v>
      </c>
      <c r="W355" s="218"/>
      <c r="X355" s="224"/>
    </row>
    <row r="356" spans="1:24" s="160" customFormat="1" ht="13.5" thickBot="1">
      <c r="A356" s="141"/>
      <c r="B356" s="20" t="s">
        <v>16</v>
      </c>
      <c r="C356" s="142">
        <v>0</v>
      </c>
      <c r="D356" s="142">
        <v>0</v>
      </c>
      <c r="E356" s="142">
        <v>0</v>
      </c>
      <c r="F356" s="142">
        <v>0</v>
      </c>
      <c r="G356" s="142">
        <v>0</v>
      </c>
      <c r="H356" s="142">
        <v>0</v>
      </c>
      <c r="I356" s="142">
        <v>0</v>
      </c>
      <c r="J356" s="142">
        <v>0</v>
      </c>
      <c r="K356" s="142">
        <v>0</v>
      </c>
      <c r="L356" s="142">
        <v>8.5070257645172669E-3</v>
      </c>
      <c r="M356" s="142">
        <v>0</v>
      </c>
      <c r="N356" s="142">
        <v>0</v>
      </c>
      <c r="O356" s="142">
        <v>0</v>
      </c>
      <c r="P356" s="142">
        <v>0</v>
      </c>
      <c r="Q356" s="142">
        <v>0</v>
      </c>
      <c r="R356" s="142">
        <v>0</v>
      </c>
      <c r="S356" s="142">
        <v>0</v>
      </c>
      <c r="T356" s="142">
        <v>0</v>
      </c>
      <c r="U356" s="142">
        <v>0</v>
      </c>
      <c r="V356" s="142">
        <v>0</v>
      </c>
      <c r="W356" s="143">
        <v>8.5070257645172669E-3</v>
      </c>
      <c r="X356" s="159">
        <v>4.2535128822586334E-4</v>
      </c>
    </row>
    <row r="357" spans="1:24" s="145" customFormat="1">
      <c r="A357" s="152" t="s">
        <v>88</v>
      </c>
      <c r="B357" s="130"/>
      <c r="C357" s="147"/>
      <c r="D357" s="147"/>
      <c r="E357" s="147"/>
      <c r="F357" s="147"/>
      <c r="G357" s="147"/>
      <c r="H357" s="147"/>
      <c r="I357" s="147"/>
      <c r="J357" s="147"/>
      <c r="K357" s="147"/>
      <c r="L357" s="147"/>
      <c r="M357" s="147"/>
      <c r="N357" s="147"/>
      <c r="O357" s="147"/>
      <c r="P357" s="147"/>
      <c r="Q357" s="147"/>
      <c r="R357" s="147"/>
      <c r="S357" s="147"/>
      <c r="T357" s="147"/>
      <c r="U357" s="147"/>
      <c r="V357" s="147"/>
      <c r="W357" s="148"/>
      <c r="X357" s="147"/>
    </row>
    <row r="358" spans="1:24" s="145" customFormat="1">
      <c r="A358" s="152"/>
      <c r="B358" s="130"/>
      <c r="C358" s="147"/>
      <c r="D358" s="147"/>
      <c r="E358" s="147"/>
      <c r="F358" s="147"/>
      <c r="G358" s="147"/>
      <c r="H358" s="147"/>
      <c r="I358" s="147"/>
      <c r="J358" s="147"/>
      <c r="K358" s="147"/>
      <c r="L358" s="147"/>
      <c r="M358" s="147"/>
      <c r="N358" s="147"/>
      <c r="O358" s="147"/>
      <c r="P358" s="147"/>
      <c r="Q358" s="147"/>
      <c r="R358" s="147"/>
      <c r="S358" s="147"/>
      <c r="T358" s="147"/>
      <c r="U358" s="147"/>
      <c r="V358" s="147"/>
      <c r="W358" s="148"/>
      <c r="X358" s="147"/>
    </row>
    <row r="359" spans="1:24">
      <c r="A359" s="15"/>
    </row>
    <row r="360" spans="1:24" ht="20.25" customHeight="1" thickBot="1">
      <c r="A360" s="667" t="s">
        <v>111</v>
      </c>
      <c r="B360" s="667"/>
      <c r="C360" s="667"/>
      <c r="D360" s="667"/>
      <c r="E360" s="667"/>
      <c r="F360" s="667"/>
      <c r="G360" s="667"/>
      <c r="H360" s="667"/>
      <c r="I360" s="667"/>
      <c r="J360" s="667"/>
      <c r="K360" s="667"/>
      <c r="L360" s="667"/>
      <c r="M360" s="667"/>
      <c r="N360" s="667"/>
      <c r="O360" s="667"/>
      <c r="P360" s="667"/>
      <c r="Q360" s="667"/>
      <c r="R360" s="667"/>
      <c r="S360" s="667"/>
      <c r="T360" s="667"/>
      <c r="U360" s="667"/>
      <c r="V360" s="667"/>
      <c r="W360" s="667"/>
      <c r="X360" s="667"/>
    </row>
    <row r="361" spans="1:24" s="118" customFormat="1" ht="12.75" customHeight="1">
      <c r="A361" s="11" t="s">
        <v>2</v>
      </c>
      <c r="B361" s="16" t="s">
        <v>3</v>
      </c>
      <c r="C361" s="114">
        <v>2013</v>
      </c>
      <c r="D361" s="114">
        <v>2014</v>
      </c>
      <c r="E361" s="114">
        <v>2015</v>
      </c>
      <c r="F361" s="114">
        <v>2016</v>
      </c>
      <c r="G361" s="114">
        <v>2017</v>
      </c>
      <c r="H361" s="114">
        <v>2018</v>
      </c>
      <c r="I361" s="114">
        <v>2019</v>
      </c>
      <c r="J361" s="114">
        <v>2020</v>
      </c>
      <c r="K361" s="114">
        <v>2021</v>
      </c>
      <c r="L361" s="114">
        <v>2022</v>
      </c>
      <c r="M361" s="114">
        <v>2023</v>
      </c>
      <c r="N361" s="114">
        <v>2024</v>
      </c>
      <c r="O361" s="114">
        <v>2025</v>
      </c>
      <c r="P361" s="114">
        <v>2026</v>
      </c>
      <c r="Q361" s="114">
        <v>2027</v>
      </c>
      <c r="R361" s="114">
        <v>2028</v>
      </c>
      <c r="S361" s="114">
        <v>2029</v>
      </c>
      <c r="T361" s="114">
        <v>2030</v>
      </c>
      <c r="U361" s="114">
        <v>2031</v>
      </c>
      <c r="V361" s="114">
        <v>2032</v>
      </c>
      <c r="W361" s="664" t="s">
        <v>4</v>
      </c>
      <c r="X361" s="665" t="s">
        <v>5</v>
      </c>
    </row>
    <row r="362" spans="1:24" s="118" customFormat="1" ht="13.5" thickBot="1">
      <c r="A362" s="19" t="s">
        <v>6</v>
      </c>
      <c r="B362" s="20" t="s">
        <v>7</v>
      </c>
      <c r="C362" s="115">
        <v>1</v>
      </c>
      <c r="D362" s="115">
        <v>2</v>
      </c>
      <c r="E362" s="115">
        <v>3</v>
      </c>
      <c r="F362" s="115">
        <v>4</v>
      </c>
      <c r="G362" s="115">
        <v>5</v>
      </c>
      <c r="H362" s="115">
        <v>6</v>
      </c>
      <c r="I362" s="115">
        <v>7</v>
      </c>
      <c r="J362" s="115">
        <v>8</v>
      </c>
      <c r="K362" s="115">
        <v>9</v>
      </c>
      <c r="L362" s="115">
        <v>10</v>
      </c>
      <c r="M362" s="115">
        <v>11</v>
      </c>
      <c r="N362" s="115">
        <v>12</v>
      </c>
      <c r="O362" s="115">
        <v>13</v>
      </c>
      <c r="P362" s="115">
        <v>14</v>
      </c>
      <c r="Q362" s="115">
        <v>15</v>
      </c>
      <c r="R362" s="115">
        <v>16</v>
      </c>
      <c r="S362" s="115">
        <v>17</v>
      </c>
      <c r="T362" s="115">
        <v>18</v>
      </c>
      <c r="U362" s="115">
        <v>19</v>
      </c>
      <c r="V362" s="115">
        <v>20</v>
      </c>
      <c r="W362" s="661"/>
      <c r="X362" s="662"/>
    </row>
    <row r="363" spans="1:24" s="118" customFormat="1">
      <c r="A363" s="116"/>
      <c r="B363" s="117"/>
      <c r="W363" s="119"/>
      <c r="X363" s="120"/>
    </row>
    <row r="364" spans="1:24" ht="38.25">
      <c r="A364" s="154" t="s">
        <v>68</v>
      </c>
      <c r="B364" s="156" t="s">
        <v>108</v>
      </c>
      <c r="C364" s="157">
        <v>0</v>
      </c>
      <c r="D364" s="157">
        <v>0</v>
      </c>
      <c r="E364" s="157">
        <v>0</v>
      </c>
      <c r="F364" s="157">
        <v>0</v>
      </c>
      <c r="G364" s="157">
        <v>0</v>
      </c>
      <c r="H364" s="157">
        <v>0</v>
      </c>
      <c r="I364" s="157">
        <v>0</v>
      </c>
      <c r="J364" s="157">
        <v>0</v>
      </c>
      <c r="K364" s="157">
        <v>0</v>
      </c>
      <c r="L364" s="157">
        <v>1.2E-2</v>
      </c>
      <c r="M364" s="157">
        <v>0</v>
      </c>
      <c r="N364" s="157">
        <v>0</v>
      </c>
      <c r="O364" s="157">
        <v>0</v>
      </c>
      <c r="P364" s="157">
        <v>0</v>
      </c>
      <c r="Q364" s="157">
        <v>0</v>
      </c>
      <c r="R364" s="157">
        <v>0</v>
      </c>
      <c r="S364" s="157">
        <v>0</v>
      </c>
      <c r="T364" s="157">
        <v>0</v>
      </c>
      <c r="U364" s="157">
        <v>0</v>
      </c>
      <c r="V364" s="157">
        <v>0</v>
      </c>
      <c r="W364" s="124">
        <v>1.2E-2</v>
      </c>
      <c r="X364" s="125">
        <v>6.0000000000000006E-4</v>
      </c>
    </row>
    <row r="365" spans="1:24" s="15" customFormat="1">
      <c r="A365" s="13"/>
      <c r="B365" s="127"/>
      <c r="C365" s="157"/>
      <c r="D365" s="157"/>
      <c r="E365" s="157"/>
      <c r="F365" s="157"/>
      <c r="G365" s="157"/>
      <c r="H365" s="157"/>
      <c r="I365" s="157"/>
      <c r="J365" s="157"/>
      <c r="K365" s="157"/>
      <c r="L365" s="157"/>
      <c r="M365" s="157"/>
      <c r="N365" s="157"/>
      <c r="O365" s="157"/>
      <c r="P365" s="157"/>
      <c r="Q365" s="157"/>
      <c r="R365" s="157"/>
      <c r="S365" s="157"/>
      <c r="T365" s="157"/>
      <c r="U365" s="157"/>
      <c r="V365" s="148"/>
      <c r="W365" s="218"/>
      <c r="X365" s="220"/>
    </row>
    <row r="366" spans="1:24" s="15" customFormat="1">
      <c r="A366" s="13"/>
      <c r="B366" s="121" t="s">
        <v>70</v>
      </c>
      <c r="C366" s="221">
        <v>0</v>
      </c>
      <c r="D366" s="221">
        <v>0</v>
      </c>
      <c r="E366" s="221">
        <v>0</v>
      </c>
      <c r="F366" s="221">
        <v>0</v>
      </c>
      <c r="G366" s="221">
        <v>0</v>
      </c>
      <c r="H366" s="221">
        <v>0</v>
      </c>
      <c r="I366" s="221">
        <v>0</v>
      </c>
      <c r="J366" s="221">
        <v>0</v>
      </c>
      <c r="K366" s="221">
        <v>0</v>
      </c>
      <c r="L366" s="221">
        <v>0</v>
      </c>
      <c r="M366" s="221">
        <v>0</v>
      </c>
      <c r="N366" s="221">
        <v>0</v>
      </c>
      <c r="O366" s="221">
        <v>0</v>
      </c>
      <c r="P366" s="221">
        <v>0</v>
      </c>
      <c r="Q366" s="221">
        <v>0</v>
      </c>
      <c r="R366" s="221">
        <v>0</v>
      </c>
      <c r="S366" s="221">
        <v>0</v>
      </c>
      <c r="T366" s="221">
        <v>0</v>
      </c>
      <c r="U366" s="221">
        <v>0</v>
      </c>
      <c r="V366" s="157">
        <v>0</v>
      </c>
      <c r="W366" s="218">
        <v>0</v>
      </c>
      <c r="X366" s="219">
        <v>0</v>
      </c>
    </row>
    <row r="367" spans="1:24" s="15" customFormat="1">
      <c r="A367" s="13"/>
      <c r="B367" s="121"/>
      <c r="C367" s="221"/>
      <c r="D367" s="221"/>
      <c r="E367" s="221"/>
      <c r="F367" s="221"/>
      <c r="G367" s="221"/>
      <c r="H367" s="221"/>
      <c r="I367" s="221"/>
      <c r="J367" s="221"/>
      <c r="K367" s="221"/>
      <c r="L367" s="221"/>
      <c r="M367" s="221"/>
      <c r="N367" s="221"/>
      <c r="O367" s="221"/>
      <c r="P367" s="221"/>
      <c r="Q367" s="221"/>
      <c r="R367" s="221"/>
      <c r="S367" s="221"/>
      <c r="T367" s="221"/>
      <c r="U367" s="221"/>
      <c r="V367" s="148"/>
      <c r="W367" s="218"/>
      <c r="X367" s="220"/>
    </row>
    <row r="368" spans="1:24" s="15" customFormat="1">
      <c r="A368" s="13"/>
      <c r="B368" s="128" t="s">
        <v>71</v>
      </c>
      <c r="C368" s="157">
        <v>0</v>
      </c>
      <c r="D368" s="157">
        <v>0</v>
      </c>
      <c r="E368" s="157">
        <v>0</v>
      </c>
      <c r="F368" s="157">
        <v>0</v>
      </c>
      <c r="G368" s="157">
        <v>0</v>
      </c>
      <c r="H368" s="157">
        <v>0</v>
      </c>
      <c r="I368" s="157">
        <v>0</v>
      </c>
      <c r="J368" s="157">
        <v>0</v>
      </c>
      <c r="K368" s="157">
        <v>0</v>
      </c>
      <c r="L368" s="157">
        <v>1.2E-2</v>
      </c>
      <c r="M368" s="157">
        <v>0</v>
      </c>
      <c r="N368" s="157">
        <v>0</v>
      </c>
      <c r="O368" s="157">
        <v>0</v>
      </c>
      <c r="P368" s="157">
        <v>0</v>
      </c>
      <c r="Q368" s="157">
        <v>0</v>
      </c>
      <c r="R368" s="157">
        <v>0</v>
      </c>
      <c r="S368" s="157">
        <v>0</v>
      </c>
      <c r="T368" s="157">
        <v>0</v>
      </c>
      <c r="U368" s="157">
        <v>0</v>
      </c>
      <c r="V368" s="157">
        <v>0</v>
      </c>
      <c r="W368" s="218">
        <v>1.2E-2</v>
      </c>
      <c r="X368" s="219">
        <v>6.0000000000000006E-4</v>
      </c>
    </row>
    <row r="369" spans="1:24" s="15" customFormat="1">
      <c r="A369" s="13"/>
      <c r="B369" s="128" t="s">
        <v>72</v>
      </c>
      <c r="C369" s="157">
        <v>0</v>
      </c>
      <c r="D369" s="157">
        <v>0</v>
      </c>
      <c r="E369" s="157">
        <v>0</v>
      </c>
      <c r="F369" s="157">
        <v>0</v>
      </c>
      <c r="G369" s="157">
        <v>0</v>
      </c>
      <c r="H369" s="157">
        <v>0</v>
      </c>
      <c r="I369" s="157">
        <v>0</v>
      </c>
      <c r="J369" s="157">
        <v>0</v>
      </c>
      <c r="K369" s="157">
        <v>0</v>
      </c>
      <c r="L369" s="157">
        <v>0</v>
      </c>
      <c r="M369" s="157">
        <v>0</v>
      </c>
      <c r="N369" s="157">
        <v>0</v>
      </c>
      <c r="O369" s="157">
        <v>0</v>
      </c>
      <c r="P369" s="157">
        <v>0</v>
      </c>
      <c r="Q369" s="157">
        <v>0</v>
      </c>
      <c r="R369" s="157">
        <v>0</v>
      </c>
      <c r="S369" s="157">
        <v>0</v>
      </c>
      <c r="T369" s="157">
        <v>0</v>
      </c>
      <c r="U369" s="157">
        <v>0</v>
      </c>
      <c r="V369" s="157">
        <v>0</v>
      </c>
      <c r="W369" s="218">
        <v>0</v>
      </c>
      <c r="X369" s="219">
        <v>0</v>
      </c>
    </row>
    <row r="370" spans="1:24" s="138" customFormat="1">
      <c r="A370" s="129"/>
      <c r="B370" s="130" t="s">
        <v>22</v>
      </c>
      <c r="C370" s="131">
        <v>0</v>
      </c>
      <c r="D370" s="131">
        <v>0</v>
      </c>
      <c r="E370" s="131">
        <v>0</v>
      </c>
      <c r="F370" s="131">
        <v>0</v>
      </c>
      <c r="G370" s="131">
        <v>0</v>
      </c>
      <c r="H370" s="131">
        <v>0</v>
      </c>
      <c r="I370" s="131">
        <v>0</v>
      </c>
      <c r="J370" s="131">
        <v>0</v>
      </c>
      <c r="K370" s="131">
        <v>0</v>
      </c>
      <c r="L370" s="131">
        <v>1.2E-2</v>
      </c>
      <c r="M370" s="131">
        <v>0</v>
      </c>
      <c r="N370" s="131">
        <v>0</v>
      </c>
      <c r="O370" s="131">
        <v>0</v>
      </c>
      <c r="P370" s="131">
        <v>0</v>
      </c>
      <c r="Q370" s="131">
        <v>0</v>
      </c>
      <c r="R370" s="131">
        <v>0</v>
      </c>
      <c r="S370" s="131">
        <v>0</v>
      </c>
      <c r="T370" s="131">
        <v>0</v>
      </c>
      <c r="U370" s="131">
        <v>0</v>
      </c>
      <c r="V370" s="131">
        <v>0</v>
      </c>
      <c r="W370" s="124">
        <v>1.2E-2</v>
      </c>
      <c r="X370" s="125">
        <v>6.0000000000000006E-4</v>
      </c>
    </row>
    <row r="371" spans="1:24" s="138" customFormat="1">
      <c r="A371" s="129"/>
      <c r="B371" s="135"/>
      <c r="C371" s="131"/>
      <c r="D371" s="131"/>
      <c r="E371" s="131"/>
      <c r="F371" s="131"/>
      <c r="G371" s="131"/>
      <c r="H371" s="131"/>
      <c r="I371" s="131"/>
      <c r="J371" s="131"/>
      <c r="K371" s="131"/>
      <c r="L371" s="131"/>
      <c r="M371" s="131"/>
      <c r="N371" s="131"/>
      <c r="O371" s="131"/>
      <c r="P371" s="131"/>
      <c r="Q371" s="131"/>
      <c r="R371" s="131"/>
      <c r="S371" s="131"/>
      <c r="T371" s="131"/>
      <c r="U371" s="131"/>
      <c r="V371" s="131"/>
      <c r="W371" s="136"/>
      <c r="X371" s="137"/>
    </row>
    <row r="372" spans="1:24" s="15" customFormat="1">
      <c r="A372" s="126"/>
      <c r="B372" s="225" t="s">
        <v>15</v>
      </c>
      <c r="C372" s="157">
        <v>0.96618357487922713</v>
      </c>
      <c r="D372" s="157">
        <v>0.93351070036640305</v>
      </c>
      <c r="E372" s="157">
        <v>0.90194270566802237</v>
      </c>
      <c r="F372" s="157">
        <v>0.87144222769857238</v>
      </c>
      <c r="G372" s="157">
        <v>0.84197316685852419</v>
      </c>
      <c r="H372" s="157">
        <v>0.81350064430775282</v>
      </c>
      <c r="I372" s="157">
        <v>0.78599096068381913</v>
      </c>
      <c r="J372" s="157">
        <v>0.75941155621625056</v>
      </c>
      <c r="K372" s="157">
        <v>0.73373097218961414</v>
      </c>
      <c r="L372" s="157">
        <v>0.70891881370977217</v>
      </c>
      <c r="M372" s="157">
        <v>0.68494571372924851</v>
      </c>
      <c r="N372" s="157">
        <v>0.66178329828912896</v>
      </c>
      <c r="O372" s="157">
        <v>0.63940415293635666</v>
      </c>
      <c r="P372" s="157">
        <v>0.61778179027667302</v>
      </c>
      <c r="Q372" s="157">
        <v>0.59689061862480497</v>
      </c>
      <c r="R372" s="157">
        <v>0.57670591171478747</v>
      </c>
      <c r="S372" s="157">
        <v>0.55720377943457733</v>
      </c>
      <c r="T372" s="157">
        <v>0.53836113955031628</v>
      </c>
      <c r="U372" s="157">
        <v>0.52015569038677911</v>
      </c>
      <c r="V372" s="157">
        <v>0.50256588443167061</v>
      </c>
      <c r="W372" s="218"/>
      <c r="X372" s="224"/>
    </row>
    <row r="373" spans="1:24" s="160" customFormat="1" ht="13.5" thickBot="1">
      <c r="A373" s="141"/>
      <c r="B373" s="20" t="s">
        <v>16</v>
      </c>
      <c r="C373" s="142">
        <v>0</v>
      </c>
      <c r="D373" s="142">
        <v>0</v>
      </c>
      <c r="E373" s="142">
        <v>0</v>
      </c>
      <c r="F373" s="142">
        <v>0</v>
      </c>
      <c r="G373" s="142">
        <v>0</v>
      </c>
      <c r="H373" s="142">
        <v>0</v>
      </c>
      <c r="I373" s="142">
        <v>0</v>
      </c>
      <c r="J373" s="142">
        <v>0</v>
      </c>
      <c r="K373" s="142">
        <v>0</v>
      </c>
      <c r="L373" s="142">
        <v>8.5070257645172669E-3</v>
      </c>
      <c r="M373" s="142">
        <v>0</v>
      </c>
      <c r="N373" s="142">
        <v>0</v>
      </c>
      <c r="O373" s="142">
        <v>0</v>
      </c>
      <c r="P373" s="142">
        <v>0</v>
      </c>
      <c r="Q373" s="142">
        <v>0</v>
      </c>
      <c r="R373" s="142">
        <v>0</v>
      </c>
      <c r="S373" s="142">
        <v>0</v>
      </c>
      <c r="T373" s="142">
        <v>0</v>
      </c>
      <c r="U373" s="142">
        <v>0</v>
      </c>
      <c r="V373" s="142">
        <v>0</v>
      </c>
      <c r="W373" s="143">
        <v>8.5070257645172669E-3</v>
      </c>
      <c r="X373" s="159">
        <v>4.2535128822586334E-4</v>
      </c>
    </row>
    <row r="374" spans="1:24" s="145" customFormat="1">
      <c r="A374" s="152" t="s">
        <v>88</v>
      </c>
      <c r="B374" s="130"/>
      <c r="C374" s="147"/>
      <c r="D374" s="147"/>
      <c r="E374" s="147"/>
      <c r="F374" s="147"/>
      <c r="G374" s="147"/>
      <c r="H374" s="147"/>
      <c r="I374" s="147"/>
      <c r="J374" s="147"/>
      <c r="K374" s="147"/>
      <c r="L374" s="147"/>
      <c r="M374" s="147"/>
      <c r="N374" s="147"/>
      <c r="O374" s="147"/>
      <c r="P374" s="147"/>
      <c r="Q374" s="147"/>
      <c r="R374" s="147"/>
      <c r="S374" s="147"/>
      <c r="T374" s="147"/>
      <c r="U374" s="147"/>
      <c r="V374" s="147"/>
      <c r="W374" s="148"/>
      <c r="X374" s="147"/>
    </row>
    <row r="375" spans="1:24" s="145" customFormat="1">
      <c r="A375" s="152"/>
      <c r="B375" s="130"/>
      <c r="C375" s="147"/>
      <c r="D375" s="147"/>
      <c r="E375" s="147"/>
      <c r="F375" s="147"/>
      <c r="G375" s="147"/>
      <c r="H375" s="147"/>
      <c r="I375" s="147"/>
      <c r="J375" s="147"/>
      <c r="K375" s="147"/>
      <c r="L375" s="147"/>
      <c r="M375" s="147"/>
      <c r="N375" s="147"/>
      <c r="O375" s="147"/>
      <c r="P375" s="147"/>
      <c r="Q375" s="147"/>
      <c r="R375" s="147"/>
      <c r="S375" s="147"/>
      <c r="T375" s="147"/>
      <c r="U375" s="147"/>
      <c r="V375" s="147"/>
      <c r="W375" s="148"/>
      <c r="X375" s="147"/>
    </row>
    <row r="376" spans="1:24">
      <c r="A376" s="15"/>
    </row>
    <row r="377" spans="1:24" ht="21.75" customHeight="1" thickBot="1">
      <c r="A377" s="667" t="s">
        <v>112</v>
      </c>
      <c r="B377" s="667"/>
      <c r="C377" s="667"/>
      <c r="D377" s="667"/>
      <c r="E377" s="667"/>
      <c r="F377" s="667"/>
      <c r="G377" s="667"/>
      <c r="H377" s="667"/>
      <c r="I377" s="667"/>
      <c r="J377" s="667"/>
      <c r="K377" s="667"/>
      <c r="L377" s="667"/>
      <c r="M377" s="667"/>
      <c r="N377" s="667"/>
      <c r="O377" s="667"/>
      <c r="P377" s="667"/>
      <c r="Q377" s="667"/>
      <c r="R377" s="667"/>
      <c r="S377" s="667"/>
      <c r="T377" s="667"/>
      <c r="U377" s="667"/>
      <c r="V377" s="667"/>
      <c r="W377" s="667"/>
      <c r="X377" s="667"/>
    </row>
    <row r="378" spans="1:24" s="118" customFormat="1" ht="12.75" customHeight="1">
      <c r="A378" s="11" t="s">
        <v>2</v>
      </c>
      <c r="B378" s="16" t="s">
        <v>3</v>
      </c>
      <c r="C378" s="114">
        <v>2013</v>
      </c>
      <c r="D378" s="114">
        <v>2014</v>
      </c>
      <c r="E378" s="114">
        <v>2015</v>
      </c>
      <c r="F378" s="114">
        <v>2016</v>
      </c>
      <c r="G378" s="114">
        <v>2017</v>
      </c>
      <c r="H378" s="114">
        <v>2018</v>
      </c>
      <c r="I378" s="114">
        <v>2019</v>
      </c>
      <c r="J378" s="114">
        <v>2020</v>
      </c>
      <c r="K378" s="114">
        <v>2021</v>
      </c>
      <c r="L378" s="114">
        <v>2022</v>
      </c>
      <c r="M378" s="114">
        <v>2023</v>
      </c>
      <c r="N378" s="114">
        <v>2024</v>
      </c>
      <c r="O378" s="114">
        <v>2025</v>
      </c>
      <c r="P378" s="114">
        <v>2026</v>
      </c>
      <c r="Q378" s="114">
        <v>2027</v>
      </c>
      <c r="R378" s="114">
        <v>2028</v>
      </c>
      <c r="S378" s="114">
        <v>2029</v>
      </c>
      <c r="T378" s="114">
        <v>2030</v>
      </c>
      <c r="U378" s="114">
        <v>2031</v>
      </c>
      <c r="V378" s="114">
        <v>2032</v>
      </c>
      <c r="W378" s="664" t="s">
        <v>4</v>
      </c>
      <c r="X378" s="665" t="s">
        <v>5</v>
      </c>
    </row>
    <row r="379" spans="1:24" s="118" customFormat="1" ht="13.5" thickBot="1">
      <c r="A379" s="19" t="s">
        <v>6</v>
      </c>
      <c r="B379" s="20" t="s">
        <v>7</v>
      </c>
      <c r="C379" s="115">
        <v>1</v>
      </c>
      <c r="D379" s="115">
        <v>2</v>
      </c>
      <c r="E379" s="115">
        <v>3</v>
      </c>
      <c r="F379" s="115">
        <v>4</v>
      </c>
      <c r="G379" s="115">
        <v>5</v>
      </c>
      <c r="H379" s="115">
        <v>6</v>
      </c>
      <c r="I379" s="115">
        <v>7</v>
      </c>
      <c r="J379" s="115">
        <v>8</v>
      </c>
      <c r="K379" s="115">
        <v>9</v>
      </c>
      <c r="L379" s="115">
        <v>10</v>
      </c>
      <c r="M379" s="115">
        <v>11</v>
      </c>
      <c r="N379" s="115">
        <v>12</v>
      </c>
      <c r="O379" s="115">
        <v>13</v>
      </c>
      <c r="P379" s="115">
        <v>14</v>
      </c>
      <c r="Q379" s="115">
        <v>15</v>
      </c>
      <c r="R379" s="115">
        <v>16</v>
      </c>
      <c r="S379" s="115">
        <v>17</v>
      </c>
      <c r="T379" s="115">
        <v>18</v>
      </c>
      <c r="U379" s="115">
        <v>19</v>
      </c>
      <c r="V379" s="115">
        <v>20</v>
      </c>
      <c r="W379" s="661"/>
      <c r="X379" s="662"/>
    </row>
    <row r="380" spans="1:24" s="118" customFormat="1">
      <c r="A380" s="116"/>
      <c r="B380" s="117"/>
      <c r="W380" s="119"/>
      <c r="X380" s="120"/>
    </row>
    <row r="381" spans="1:24" s="118" customFormat="1" ht="38.25">
      <c r="A381" s="154" t="s">
        <v>68</v>
      </c>
      <c r="B381" s="121" t="s">
        <v>113</v>
      </c>
      <c r="C381" s="157">
        <v>0</v>
      </c>
      <c r="D381" s="157">
        <v>0</v>
      </c>
      <c r="E381" s="157">
        <v>0</v>
      </c>
      <c r="F381" s="157">
        <v>0</v>
      </c>
      <c r="G381" s="157">
        <v>0</v>
      </c>
      <c r="H381" s="157">
        <v>0</v>
      </c>
      <c r="I381" s="157">
        <v>0</v>
      </c>
      <c r="J381" s="157">
        <v>0</v>
      </c>
      <c r="K381" s="157">
        <v>0</v>
      </c>
      <c r="L381" s="157">
        <v>1.2E-2</v>
      </c>
      <c r="M381" s="157">
        <v>0</v>
      </c>
      <c r="N381" s="157">
        <v>0</v>
      </c>
      <c r="O381" s="157">
        <v>0</v>
      </c>
      <c r="P381" s="157">
        <v>0</v>
      </c>
      <c r="Q381" s="157">
        <v>0</v>
      </c>
      <c r="R381" s="157">
        <v>0</v>
      </c>
      <c r="S381" s="157">
        <v>0</v>
      </c>
      <c r="T381" s="157">
        <v>0</v>
      </c>
      <c r="U381" s="157">
        <v>0</v>
      </c>
      <c r="V381" s="157">
        <v>0</v>
      </c>
      <c r="W381" s="124">
        <v>1.2E-2</v>
      </c>
      <c r="X381" s="125">
        <v>6.0000000000000006E-4</v>
      </c>
    </row>
    <row r="382" spans="1:24" s="15" customFormat="1">
      <c r="A382" s="13"/>
      <c r="B382" s="127"/>
      <c r="C382" s="157"/>
      <c r="D382" s="157"/>
      <c r="E382" s="157"/>
      <c r="F382" s="157"/>
      <c r="G382" s="157"/>
      <c r="H382" s="157"/>
      <c r="I382" s="157"/>
      <c r="J382" s="157"/>
      <c r="K382" s="157"/>
      <c r="L382" s="157"/>
      <c r="M382" s="157"/>
      <c r="N382" s="157"/>
      <c r="O382" s="157"/>
      <c r="P382" s="157"/>
      <c r="Q382" s="157"/>
      <c r="R382" s="157"/>
      <c r="S382" s="157"/>
      <c r="T382" s="157"/>
      <c r="U382" s="157"/>
      <c r="V382" s="148"/>
      <c r="W382" s="218"/>
      <c r="X382" s="220"/>
    </row>
    <row r="383" spans="1:24" s="15" customFormat="1">
      <c r="A383" s="13"/>
      <c r="B383" s="121" t="s">
        <v>70</v>
      </c>
      <c r="C383" s="221">
        <v>0</v>
      </c>
      <c r="D383" s="221">
        <v>0</v>
      </c>
      <c r="E383" s="221">
        <v>0</v>
      </c>
      <c r="F383" s="221">
        <v>0</v>
      </c>
      <c r="G383" s="221">
        <v>0</v>
      </c>
      <c r="H383" s="221">
        <v>0</v>
      </c>
      <c r="I383" s="221">
        <v>0</v>
      </c>
      <c r="J383" s="221">
        <v>0</v>
      </c>
      <c r="K383" s="221">
        <v>0</v>
      </c>
      <c r="L383" s="221">
        <v>0</v>
      </c>
      <c r="M383" s="221">
        <v>0</v>
      </c>
      <c r="N383" s="221">
        <v>0</v>
      </c>
      <c r="O383" s="221">
        <v>0</v>
      </c>
      <c r="P383" s="221">
        <v>0</v>
      </c>
      <c r="Q383" s="221">
        <v>0</v>
      </c>
      <c r="R383" s="221">
        <v>0</v>
      </c>
      <c r="S383" s="221">
        <v>0</v>
      </c>
      <c r="T383" s="221">
        <v>0</v>
      </c>
      <c r="U383" s="221">
        <v>0</v>
      </c>
      <c r="V383" s="157">
        <v>0</v>
      </c>
      <c r="W383" s="218">
        <v>0</v>
      </c>
      <c r="X383" s="219">
        <v>0</v>
      </c>
    </row>
    <row r="384" spans="1:24" s="15" customFormat="1">
      <c r="A384" s="13"/>
      <c r="B384" s="121"/>
      <c r="C384" s="221"/>
      <c r="D384" s="221"/>
      <c r="E384" s="221"/>
      <c r="F384" s="221"/>
      <c r="G384" s="221"/>
      <c r="H384" s="221"/>
      <c r="I384" s="221"/>
      <c r="J384" s="221"/>
      <c r="K384" s="221"/>
      <c r="L384" s="221"/>
      <c r="M384" s="221"/>
      <c r="N384" s="221"/>
      <c r="O384" s="221"/>
      <c r="P384" s="221"/>
      <c r="Q384" s="221"/>
      <c r="R384" s="221"/>
      <c r="S384" s="221"/>
      <c r="T384" s="221"/>
      <c r="U384" s="221"/>
      <c r="V384" s="148"/>
      <c r="W384" s="218"/>
      <c r="X384" s="220"/>
    </row>
    <row r="385" spans="1:24" s="15" customFormat="1">
      <c r="A385" s="13"/>
      <c r="B385" s="128" t="s">
        <v>71</v>
      </c>
      <c r="C385" s="157">
        <v>0</v>
      </c>
      <c r="D385" s="157">
        <v>0</v>
      </c>
      <c r="E385" s="157">
        <v>0</v>
      </c>
      <c r="F385" s="157">
        <v>0</v>
      </c>
      <c r="G385" s="157">
        <v>0</v>
      </c>
      <c r="H385" s="157">
        <v>0</v>
      </c>
      <c r="I385" s="157">
        <v>0</v>
      </c>
      <c r="J385" s="157">
        <v>0</v>
      </c>
      <c r="K385" s="157">
        <v>0</v>
      </c>
      <c r="L385" s="157">
        <v>1.2E-2</v>
      </c>
      <c r="M385" s="157">
        <v>0</v>
      </c>
      <c r="N385" s="157">
        <v>0</v>
      </c>
      <c r="O385" s="157">
        <v>0</v>
      </c>
      <c r="P385" s="157">
        <v>0</v>
      </c>
      <c r="Q385" s="157">
        <v>0</v>
      </c>
      <c r="R385" s="157">
        <v>0</v>
      </c>
      <c r="S385" s="157">
        <v>0</v>
      </c>
      <c r="T385" s="157">
        <v>0</v>
      </c>
      <c r="U385" s="157">
        <v>0</v>
      </c>
      <c r="V385" s="157">
        <v>0</v>
      </c>
      <c r="W385" s="218">
        <v>1.2E-2</v>
      </c>
      <c r="X385" s="219">
        <v>6.0000000000000006E-4</v>
      </c>
    </row>
    <row r="386" spans="1:24" s="15" customFormat="1">
      <c r="A386" s="13"/>
      <c r="B386" s="128" t="s">
        <v>72</v>
      </c>
      <c r="C386" s="157">
        <v>0</v>
      </c>
      <c r="D386" s="157">
        <v>0</v>
      </c>
      <c r="E386" s="157">
        <v>0</v>
      </c>
      <c r="F386" s="157">
        <v>0</v>
      </c>
      <c r="G386" s="157">
        <v>0</v>
      </c>
      <c r="H386" s="157">
        <v>0</v>
      </c>
      <c r="I386" s="157">
        <v>0</v>
      </c>
      <c r="J386" s="157">
        <v>0</v>
      </c>
      <c r="K386" s="157">
        <v>0</v>
      </c>
      <c r="L386" s="157">
        <v>0</v>
      </c>
      <c r="M386" s="157">
        <v>0</v>
      </c>
      <c r="N386" s="157">
        <v>0</v>
      </c>
      <c r="O386" s="157">
        <v>0</v>
      </c>
      <c r="P386" s="157">
        <v>0</v>
      </c>
      <c r="Q386" s="157">
        <v>0</v>
      </c>
      <c r="R386" s="157">
        <v>0</v>
      </c>
      <c r="S386" s="157">
        <v>0</v>
      </c>
      <c r="T386" s="157">
        <v>0</v>
      </c>
      <c r="U386" s="157">
        <v>0</v>
      </c>
      <c r="V386" s="157">
        <v>0</v>
      </c>
      <c r="W386" s="218">
        <v>0</v>
      </c>
      <c r="X386" s="219">
        <v>0</v>
      </c>
    </row>
    <row r="387" spans="1:24" s="138" customFormat="1">
      <c r="A387" s="129"/>
      <c r="B387" s="130" t="s">
        <v>22</v>
      </c>
      <c r="C387" s="131">
        <v>0</v>
      </c>
      <c r="D387" s="131">
        <v>0</v>
      </c>
      <c r="E387" s="131">
        <v>0</v>
      </c>
      <c r="F387" s="131">
        <v>0</v>
      </c>
      <c r="G387" s="131">
        <v>0</v>
      </c>
      <c r="H387" s="131">
        <v>0</v>
      </c>
      <c r="I387" s="131">
        <v>0</v>
      </c>
      <c r="J387" s="131">
        <v>0</v>
      </c>
      <c r="K387" s="131">
        <v>0</v>
      </c>
      <c r="L387" s="131">
        <v>1.2E-2</v>
      </c>
      <c r="M387" s="131">
        <v>0</v>
      </c>
      <c r="N387" s="131">
        <v>0</v>
      </c>
      <c r="O387" s="131">
        <v>0</v>
      </c>
      <c r="P387" s="131">
        <v>0</v>
      </c>
      <c r="Q387" s="131">
        <v>0</v>
      </c>
      <c r="R387" s="131">
        <v>0</v>
      </c>
      <c r="S387" s="131">
        <v>0</v>
      </c>
      <c r="T387" s="131">
        <v>0</v>
      </c>
      <c r="U387" s="131">
        <v>0</v>
      </c>
      <c r="V387" s="131">
        <v>0</v>
      </c>
      <c r="W387" s="124">
        <v>1.2E-2</v>
      </c>
      <c r="X387" s="125">
        <v>6.0000000000000006E-4</v>
      </c>
    </row>
    <row r="388" spans="1:24" s="138" customFormat="1">
      <c r="A388" s="129"/>
      <c r="B388" s="135"/>
      <c r="C388" s="131"/>
      <c r="D388" s="131"/>
      <c r="E388" s="131"/>
      <c r="F388" s="131"/>
      <c r="G388" s="131"/>
      <c r="H388" s="131"/>
      <c r="I388" s="131"/>
      <c r="J388" s="131"/>
      <c r="K388" s="131"/>
      <c r="L388" s="131"/>
      <c r="M388" s="131"/>
      <c r="N388" s="131"/>
      <c r="O388" s="131"/>
      <c r="P388" s="131"/>
      <c r="Q388" s="131"/>
      <c r="R388" s="131"/>
      <c r="S388" s="131"/>
      <c r="T388" s="131"/>
      <c r="U388" s="131"/>
      <c r="V388" s="131"/>
      <c r="W388" s="136"/>
      <c r="X388" s="137"/>
    </row>
    <row r="389" spans="1:24" s="15" customFormat="1">
      <c r="A389" s="126"/>
      <c r="B389" s="225" t="s">
        <v>15</v>
      </c>
      <c r="C389" s="157">
        <v>0.96618357487922713</v>
      </c>
      <c r="D389" s="157">
        <v>0.93351070036640305</v>
      </c>
      <c r="E389" s="157">
        <v>0.90194270566802237</v>
      </c>
      <c r="F389" s="157">
        <v>0.87144222769857238</v>
      </c>
      <c r="G389" s="157">
        <v>0.84197316685852419</v>
      </c>
      <c r="H389" s="157">
        <v>0.81350064430775282</v>
      </c>
      <c r="I389" s="157">
        <v>0.78599096068381913</v>
      </c>
      <c r="J389" s="157">
        <v>0.75941155621625056</v>
      </c>
      <c r="K389" s="157">
        <v>0.73373097218961414</v>
      </c>
      <c r="L389" s="157">
        <v>0.70891881370977217</v>
      </c>
      <c r="M389" s="157">
        <v>0.68494571372924851</v>
      </c>
      <c r="N389" s="157">
        <v>0.66178329828912896</v>
      </c>
      <c r="O389" s="157">
        <v>0.63940415293635666</v>
      </c>
      <c r="P389" s="157">
        <v>0.61778179027667302</v>
      </c>
      <c r="Q389" s="157">
        <v>0.59689061862480497</v>
      </c>
      <c r="R389" s="157">
        <v>0.57670591171478747</v>
      </c>
      <c r="S389" s="157">
        <v>0.55720377943457733</v>
      </c>
      <c r="T389" s="157">
        <v>0.53836113955031628</v>
      </c>
      <c r="U389" s="157">
        <v>0.52015569038677911</v>
      </c>
      <c r="V389" s="157">
        <v>0.50256588443167061</v>
      </c>
      <c r="W389" s="218"/>
      <c r="X389" s="224"/>
    </row>
    <row r="390" spans="1:24" s="160" customFormat="1" ht="13.5" thickBot="1">
      <c r="A390" s="151"/>
      <c r="B390" s="20" t="s">
        <v>16</v>
      </c>
      <c r="C390" s="142">
        <v>0</v>
      </c>
      <c r="D390" s="142">
        <v>0</v>
      </c>
      <c r="E390" s="142">
        <v>0</v>
      </c>
      <c r="F390" s="142">
        <v>0</v>
      </c>
      <c r="G390" s="142">
        <v>0</v>
      </c>
      <c r="H390" s="142">
        <v>0</v>
      </c>
      <c r="I390" s="142">
        <v>0</v>
      </c>
      <c r="J390" s="142">
        <v>0</v>
      </c>
      <c r="K390" s="142">
        <v>0</v>
      </c>
      <c r="L390" s="142">
        <v>8.5070257645172669E-3</v>
      </c>
      <c r="M390" s="142">
        <v>0</v>
      </c>
      <c r="N390" s="142">
        <v>0</v>
      </c>
      <c r="O390" s="142">
        <v>0</v>
      </c>
      <c r="P390" s="142">
        <v>0</v>
      </c>
      <c r="Q390" s="142">
        <v>0</v>
      </c>
      <c r="R390" s="142">
        <v>0</v>
      </c>
      <c r="S390" s="142">
        <v>0</v>
      </c>
      <c r="T390" s="142">
        <v>0</v>
      </c>
      <c r="U390" s="142">
        <v>0</v>
      </c>
      <c r="V390" s="142">
        <v>0</v>
      </c>
      <c r="W390" s="143">
        <v>8.5070257645172669E-3</v>
      </c>
      <c r="X390" s="159">
        <v>4.2535128822586334E-4</v>
      </c>
    </row>
    <row r="391" spans="1:24" s="145" customFormat="1">
      <c r="A391" s="152" t="s">
        <v>88</v>
      </c>
      <c r="B391" s="130"/>
      <c r="C391" s="147"/>
      <c r="D391" s="147"/>
      <c r="E391" s="147"/>
      <c r="F391" s="147"/>
      <c r="G391" s="147"/>
      <c r="H391" s="147"/>
      <c r="I391" s="147"/>
      <c r="J391" s="147"/>
      <c r="K391" s="147"/>
      <c r="L391" s="147"/>
      <c r="M391" s="147"/>
      <c r="N391" s="147"/>
      <c r="O391" s="147"/>
      <c r="P391" s="147"/>
      <c r="Q391" s="147"/>
      <c r="R391" s="147"/>
      <c r="S391" s="147"/>
      <c r="T391" s="147"/>
      <c r="U391" s="147"/>
      <c r="V391" s="147"/>
      <c r="W391" s="148"/>
      <c r="X391" s="147"/>
    </row>
    <row r="394" spans="1:24" ht="21.75" customHeight="1" thickBot="1">
      <c r="A394" s="667" t="s">
        <v>114</v>
      </c>
      <c r="B394" s="667"/>
      <c r="C394" s="667"/>
      <c r="D394" s="667"/>
      <c r="E394" s="667"/>
      <c r="F394" s="667"/>
      <c r="G394" s="667"/>
      <c r="H394" s="667"/>
      <c r="I394" s="667"/>
      <c r="J394" s="667"/>
      <c r="K394" s="667"/>
      <c r="L394" s="667"/>
      <c r="M394" s="667"/>
      <c r="N394" s="667"/>
      <c r="O394" s="667"/>
      <c r="P394" s="667"/>
      <c r="Q394" s="667"/>
      <c r="R394" s="667"/>
      <c r="S394" s="667"/>
      <c r="T394" s="667"/>
      <c r="U394" s="667"/>
      <c r="V394" s="667"/>
      <c r="W394" s="667"/>
      <c r="X394" s="667"/>
    </row>
    <row r="395" spans="1:24" s="118" customFormat="1" ht="12.75" customHeight="1">
      <c r="A395" s="11" t="s">
        <v>2</v>
      </c>
      <c r="B395" s="16" t="s">
        <v>3</v>
      </c>
      <c r="C395" s="114">
        <v>2013</v>
      </c>
      <c r="D395" s="114">
        <v>2014</v>
      </c>
      <c r="E395" s="114">
        <v>2015</v>
      </c>
      <c r="F395" s="114">
        <v>2016</v>
      </c>
      <c r="G395" s="114">
        <v>2017</v>
      </c>
      <c r="H395" s="114">
        <v>2018</v>
      </c>
      <c r="I395" s="114">
        <v>2019</v>
      </c>
      <c r="J395" s="114">
        <v>2020</v>
      </c>
      <c r="K395" s="114">
        <v>2021</v>
      </c>
      <c r="L395" s="114">
        <v>2022</v>
      </c>
      <c r="M395" s="114">
        <v>2023</v>
      </c>
      <c r="N395" s="114">
        <v>2024</v>
      </c>
      <c r="O395" s="114">
        <v>2025</v>
      </c>
      <c r="P395" s="114">
        <v>2026</v>
      </c>
      <c r="Q395" s="114">
        <v>2027</v>
      </c>
      <c r="R395" s="114">
        <v>2028</v>
      </c>
      <c r="S395" s="114">
        <v>2029</v>
      </c>
      <c r="T395" s="114">
        <v>2030</v>
      </c>
      <c r="U395" s="114">
        <v>2031</v>
      </c>
      <c r="V395" s="114">
        <v>2032</v>
      </c>
      <c r="W395" s="664" t="s">
        <v>4</v>
      </c>
      <c r="X395" s="665" t="s">
        <v>5</v>
      </c>
    </row>
    <row r="396" spans="1:24" s="118" customFormat="1" ht="13.5" thickBot="1">
      <c r="A396" s="19" t="s">
        <v>6</v>
      </c>
      <c r="B396" s="20" t="s">
        <v>7</v>
      </c>
      <c r="C396" s="115">
        <v>1</v>
      </c>
      <c r="D396" s="115">
        <v>2</v>
      </c>
      <c r="E396" s="115">
        <v>3</v>
      </c>
      <c r="F396" s="115">
        <v>4</v>
      </c>
      <c r="G396" s="115">
        <v>5</v>
      </c>
      <c r="H396" s="115">
        <v>6</v>
      </c>
      <c r="I396" s="115">
        <v>7</v>
      </c>
      <c r="J396" s="115">
        <v>8</v>
      </c>
      <c r="K396" s="115">
        <v>9</v>
      </c>
      <c r="L396" s="115">
        <v>10</v>
      </c>
      <c r="M396" s="115">
        <v>11</v>
      </c>
      <c r="N396" s="115">
        <v>12</v>
      </c>
      <c r="O396" s="115">
        <v>13</v>
      </c>
      <c r="P396" s="115">
        <v>14</v>
      </c>
      <c r="Q396" s="115">
        <v>15</v>
      </c>
      <c r="R396" s="115">
        <v>16</v>
      </c>
      <c r="S396" s="115">
        <v>17</v>
      </c>
      <c r="T396" s="115">
        <v>18</v>
      </c>
      <c r="U396" s="115">
        <v>19</v>
      </c>
      <c r="V396" s="115">
        <v>20</v>
      </c>
      <c r="W396" s="661"/>
      <c r="X396" s="662"/>
    </row>
    <row r="397" spans="1:24" s="118" customFormat="1">
      <c r="A397" s="116"/>
      <c r="B397" s="117"/>
      <c r="W397" s="119"/>
      <c r="X397" s="120"/>
    </row>
    <row r="398" spans="1:24" s="118" customFormat="1" ht="38.25">
      <c r="A398" s="154" t="s">
        <v>68</v>
      </c>
      <c r="B398" s="121" t="s">
        <v>115</v>
      </c>
      <c r="C398" s="157">
        <v>0</v>
      </c>
      <c r="D398" s="157">
        <v>0</v>
      </c>
      <c r="E398" s="157">
        <v>0</v>
      </c>
      <c r="F398" s="157">
        <v>0</v>
      </c>
      <c r="G398" s="157">
        <v>0</v>
      </c>
      <c r="H398" s="157">
        <v>0</v>
      </c>
      <c r="I398" s="157">
        <v>0</v>
      </c>
      <c r="J398" s="157">
        <v>0</v>
      </c>
      <c r="K398" s="157">
        <v>0</v>
      </c>
      <c r="L398" s="157">
        <v>1.2E-2</v>
      </c>
      <c r="M398" s="157">
        <v>0</v>
      </c>
      <c r="N398" s="157">
        <v>0</v>
      </c>
      <c r="O398" s="157">
        <v>0</v>
      </c>
      <c r="P398" s="157">
        <v>0</v>
      </c>
      <c r="Q398" s="157">
        <v>0</v>
      </c>
      <c r="R398" s="157">
        <v>0</v>
      </c>
      <c r="S398" s="157">
        <v>0</v>
      </c>
      <c r="T398" s="157">
        <v>0</v>
      </c>
      <c r="U398" s="157">
        <v>0</v>
      </c>
      <c r="V398" s="157">
        <v>0</v>
      </c>
      <c r="W398" s="124">
        <v>1.2E-2</v>
      </c>
      <c r="X398" s="125">
        <v>6.0000000000000006E-4</v>
      </c>
    </row>
    <row r="399" spans="1:24" s="15" customFormat="1">
      <c r="A399" s="13"/>
      <c r="B399" s="127"/>
      <c r="C399" s="157"/>
      <c r="D399" s="157"/>
      <c r="E399" s="157"/>
      <c r="F399" s="157"/>
      <c r="G399" s="157"/>
      <c r="H399" s="157"/>
      <c r="I399" s="157"/>
      <c r="J399" s="157"/>
      <c r="K399" s="157"/>
      <c r="L399" s="157"/>
      <c r="M399" s="157"/>
      <c r="N399" s="157"/>
      <c r="O399" s="157"/>
      <c r="P399" s="157"/>
      <c r="Q399" s="157"/>
      <c r="R399" s="157"/>
      <c r="S399" s="157"/>
      <c r="T399" s="157"/>
      <c r="U399" s="157"/>
      <c r="V399" s="148"/>
      <c r="W399" s="218"/>
      <c r="X399" s="220"/>
    </row>
    <row r="400" spans="1:24" s="15" customFormat="1">
      <c r="A400" s="13"/>
      <c r="B400" s="121" t="s">
        <v>70</v>
      </c>
      <c r="C400" s="221">
        <v>0</v>
      </c>
      <c r="D400" s="221">
        <v>0</v>
      </c>
      <c r="E400" s="221">
        <v>0</v>
      </c>
      <c r="F400" s="221">
        <v>0</v>
      </c>
      <c r="G400" s="221">
        <v>0</v>
      </c>
      <c r="H400" s="221">
        <v>0</v>
      </c>
      <c r="I400" s="221">
        <v>0</v>
      </c>
      <c r="J400" s="221">
        <v>0</v>
      </c>
      <c r="K400" s="221">
        <v>0</v>
      </c>
      <c r="L400" s="221">
        <v>0</v>
      </c>
      <c r="M400" s="221">
        <v>0</v>
      </c>
      <c r="N400" s="221">
        <v>0</v>
      </c>
      <c r="O400" s="221">
        <v>0</v>
      </c>
      <c r="P400" s="221">
        <v>0</v>
      </c>
      <c r="Q400" s="221">
        <v>0</v>
      </c>
      <c r="R400" s="221">
        <v>0</v>
      </c>
      <c r="S400" s="221">
        <v>0</v>
      </c>
      <c r="T400" s="221">
        <v>0</v>
      </c>
      <c r="U400" s="221">
        <v>0</v>
      </c>
      <c r="V400" s="157">
        <v>0</v>
      </c>
      <c r="W400" s="218">
        <v>0</v>
      </c>
      <c r="X400" s="219">
        <v>0</v>
      </c>
    </row>
    <row r="401" spans="1:24" s="15" customFormat="1">
      <c r="A401" s="13"/>
      <c r="B401" s="121"/>
      <c r="C401" s="221"/>
      <c r="D401" s="221"/>
      <c r="E401" s="221"/>
      <c r="F401" s="221"/>
      <c r="G401" s="221"/>
      <c r="H401" s="221"/>
      <c r="I401" s="221"/>
      <c r="J401" s="221"/>
      <c r="K401" s="221"/>
      <c r="L401" s="221"/>
      <c r="M401" s="221"/>
      <c r="N401" s="221"/>
      <c r="O401" s="221"/>
      <c r="P401" s="221"/>
      <c r="Q401" s="221"/>
      <c r="R401" s="221"/>
      <c r="S401" s="221"/>
      <c r="T401" s="221"/>
      <c r="U401" s="221"/>
      <c r="V401" s="148"/>
      <c r="W401" s="218"/>
      <c r="X401" s="220"/>
    </row>
    <row r="402" spans="1:24" s="15" customFormat="1">
      <c r="A402" s="13"/>
      <c r="B402" s="128" t="s">
        <v>71</v>
      </c>
      <c r="C402" s="157">
        <v>0</v>
      </c>
      <c r="D402" s="157">
        <v>0</v>
      </c>
      <c r="E402" s="157">
        <v>0</v>
      </c>
      <c r="F402" s="157">
        <v>0</v>
      </c>
      <c r="G402" s="157">
        <v>0</v>
      </c>
      <c r="H402" s="157">
        <v>0</v>
      </c>
      <c r="I402" s="157">
        <v>0</v>
      </c>
      <c r="J402" s="157">
        <v>0</v>
      </c>
      <c r="K402" s="157">
        <v>0</v>
      </c>
      <c r="L402" s="157">
        <v>1.2E-2</v>
      </c>
      <c r="M402" s="157">
        <v>0</v>
      </c>
      <c r="N402" s="157">
        <v>0</v>
      </c>
      <c r="O402" s="157">
        <v>0</v>
      </c>
      <c r="P402" s="157">
        <v>0</v>
      </c>
      <c r="Q402" s="157">
        <v>0</v>
      </c>
      <c r="R402" s="157">
        <v>0</v>
      </c>
      <c r="S402" s="157">
        <v>0</v>
      </c>
      <c r="T402" s="157">
        <v>0</v>
      </c>
      <c r="U402" s="157">
        <v>0</v>
      </c>
      <c r="V402" s="157">
        <v>0</v>
      </c>
      <c r="W402" s="218">
        <v>1.2E-2</v>
      </c>
      <c r="X402" s="219">
        <v>6.0000000000000006E-4</v>
      </c>
    </row>
    <row r="403" spans="1:24" s="15" customFormat="1">
      <c r="A403" s="13"/>
      <c r="B403" s="128" t="s">
        <v>72</v>
      </c>
      <c r="C403" s="157">
        <v>0</v>
      </c>
      <c r="D403" s="157">
        <v>0</v>
      </c>
      <c r="E403" s="157">
        <v>0</v>
      </c>
      <c r="F403" s="157">
        <v>0</v>
      </c>
      <c r="G403" s="157">
        <v>0</v>
      </c>
      <c r="H403" s="157">
        <v>0</v>
      </c>
      <c r="I403" s="157">
        <v>0</v>
      </c>
      <c r="J403" s="157">
        <v>0</v>
      </c>
      <c r="K403" s="157">
        <v>0</v>
      </c>
      <c r="L403" s="157">
        <v>0</v>
      </c>
      <c r="M403" s="157">
        <v>0</v>
      </c>
      <c r="N403" s="157">
        <v>0</v>
      </c>
      <c r="O403" s="157">
        <v>0</v>
      </c>
      <c r="P403" s="157">
        <v>0</v>
      </c>
      <c r="Q403" s="157">
        <v>0</v>
      </c>
      <c r="R403" s="157">
        <v>0</v>
      </c>
      <c r="S403" s="157">
        <v>0</v>
      </c>
      <c r="T403" s="157">
        <v>0</v>
      </c>
      <c r="U403" s="157">
        <v>0</v>
      </c>
      <c r="V403" s="157">
        <v>0</v>
      </c>
      <c r="W403" s="218">
        <v>0</v>
      </c>
      <c r="X403" s="219">
        <v>0</v>
      </c>
    </row>
    <row r="404" spans="1:24" s="138" customFormat="1">
      <c r="A404" s="129"/>
      <c r="B404" s="130" t="s">
        <v>22</v>
      </c>
      <c r="C404" s="131">
        <v>0</v>
      </c>
      <c r="D404" s="131">
        <v>0</v>
      </c>
      <c r="E404" s="131">
        <v>0</v>
      </c>
      <c r="F404" s="131">
        <v>0</v>
      </c>
      <c r="G404" s="131">
        <v>0</v>
      </c>
      <c r="H404" s="131">
        <v>0</v>
      </c>
      <c r="I404" s="131">
        <v>0</v>
      </c>
      <c r="J404" s="131">
        <v>0</v>
      </c>
      <c r="K404" s="131">
        <v>0</v>
      </c>
      <c r="L404" s="131">
        <v>1.2E-2</v>
      </c>
      <c r="M404" s="131">
        <v>0</v>
      </c>
      <c r="N404" s="131">
        <v>0</v>
      </c>
      <c r="O404" s="131">
        <v>0</v>
      </c>
      <c r="P404" s="131">
        <v>0</v>
      </c>
      <c r="Q404" s="131">
        <v>0</v>
      </c>
      <c r="R404" s="131">
        <v>0</v>
      </c>
      <c r="S404" s="131">
        <v>0</v>
      </c>
      <c r="T404" s="131">
        <v>0</v>
      </c>
      <c r="U404" s="131">
        <v>0</v>
      </c>
      <c r="V404" s="131">
        <v>0</v>
      </c>
      <c r="W404" s="124">
        <v>1.2E-2</v>
      </c>
      <c r="X404" s="125">
        <v>6.0000000000000006E-4</v>
      </c>
    </row>
    <row r="405" spans="1:24" s="138" customFormat="1">
      <c r="A405" s="129"/>
      <c r="B405" s="135"/>
      <c r="C405" s="131"/>
      <c r="D405" s="131"/>
      <c r="E405" s="131"/>
      <c r="F405" s="131"/>
      <c r="G405" s="131"/>
      <c r="H405" s="131"/>
      <c r="I405" s="131"/>
      <c r="J405" s="131"/>
      <c r="K405" s="131"/>
      <c r="L405" s="131"/>
      <c r="M405" s="131"/>
      <c r="N405" s="131"/>
      <c r="O405" s="131"/>
      <c r="P405" s="131"/>
      <c r="Q405" s="131"/>
      <c r="R405" s="131"/>
      <c r="S405" s="131"/>
      <c r="T405" s="131"/>
      <c r="U405" s="131"/>
      <c r="V405" s="131"/>
      <c r="W405" s="136"/>
      <c r="X405" s="137"/>
    </row>
    <row r="406" spans="1:24" s="118" customFormat="1">
      <c r="A406" s="149"/>
      <c r="B406" s="128" t="s">
        <v>15</v>
      </c>
      <c r="C406" s="157">
        <v>0.96618357487922713</v>
      </c>
      <c r="D406" s="157">
        <v>0.93351070036640305</v>
      </c>
      <c r="E406" s="157">
        <v>0.90194270566802237</v>
      </c>
      <c r="F406" s="157">
        <v>0.87144222769857238</v>
      </c>
      <c r="G406" s="157">
        <v>0.84197316685852419</v>
      </c>
      <c r="H406" s="157">
        <v>0.81350064430775282</v>
      </c>
      <c r="I406" s="157">
        <v>0.78599096068381913</v>
      </c>
      <c r="J406" s="157">
        <v>0.75941155621625056</v>
      </c>
      <c r="K406" s="157">
        <v>0.73373097218961414</v>
      </c>
      <c r="L406" s="157">
        <v>0.70891881370977217</v>
      </c>
      <c r="M406" s="157">
        <v>0.68494571372924851</v>
      </c>
      <c r="N406" s="157">
        <v>0.66178329828912896</v>
      </c>
      <c r="O406" s="157">
        <v>0.63940415293635666</v>
      </c>
      <c r="P406" s="157">
        <v>0.61778179027667302</v>
      </c>
      <c r="Q406" s="157">
        <v>0.59689061862480497</v>
      </c>
      <c r="R406" s="157">
        <v>0.57670591171478747</v>
      </c>
      <c r="S406" s="157">
        <v>0.55720377943457733</v>
      </c>
      <c r="T406" s="157">
        <v>0.53836113955031628</v>
      </c>
      <c r="U406" s="157">
        <v>0.52015569038677911</v>
      </c>
      <c r="V406" s="157">
        <v>0.50256588443167061</v>
      </c>
      <c r="W406" s="124"/>
      <c r="X406" s="158"/>
    </row>
    <row r="407" spans="1:24" s="160" customFormat="1" ht="13.5" thickBot="1">
      <c r="A407" s="151"/>
      <c r="B407" s="20" t="s">
        <v>16</v>
      </c>
      <c r="C407" s="142">
        <v>0</v>
      </c>
      <c r="D407" s="142">
        <v>0</v>
      </c>
      <c r="E407" s="142">
        <v>0</v>
      </c>
      <c r="F407" s="142">
        <v>0</v>
      </c>
      <c r="G407" s="142">
        <v>0</v>
      </c>
      <c r="H407" s="142">
        <v>0</v>
      </c>
      <c r="I407" s="142">
        <v>0</v>
      </c>
      <c r="J407" s="142">
        <v>0</v>
      </c>
      <c r="K407" s="142">
        <v>0</v>
      </c>
      <c r="L407" s="142">
        <v>8.5070257645172669E-3</v>
      </c>
      <c r="M407" s="142">
        <v>0</v>
      </c>
      <c r="N407" s="142">
        <v>0</v>
      </c>
      <c r="O407" s="142">
        <v>0</v>
      </c>
      <c r="P407" s="142">
        <v>0</v>
      </c>
      <c r="Q407" s="142">
        <v>0</v>
      </c>
      <c r="R407" s="142">
        <v>0</v>
      </c>
      <c r="S407" s="142">
        <v>0</v>
      </c>
      <c r="T407" s="142">
        <v>0</v>
      </c>
      <c r="U407" s="142">
        <v>0</v>
      </c>
      <c r="V407" s="142">
        <v>0</v>
      </c>
      <c r="W407" s="143">
        <v>8.5070257645172669E-3</v>
      </c>
      <c r="X407" s="159"/>
    </row>
    <row r="408" spans="1:24" s="145" customFormat="1">
      <c r="A408" s="152" t="s">
        <v>116</v>
      </c>
      <c r="B408" s="130"/>
      <c r="C408" s="147"/>
      <c r="D408" s="147"/>
      <c r="E408" s="147"/>
      <c r="F408" s="147"/>
      <c r="G408" s="147"/>
      <c r="H408" s="147"/>
      <c r="I408" s="147"/>
      <c r="J408" s="147"/>
      <c r="K408" s="147"/>
      <c r="L408" s="147"/>
      <c r="M408" s="147"/>
      <c r="N408" s="147"/>
      <c r="O408" s="147"/>
      <c r="P408" s="147"/>
      <c r="Q408" s="147"/>
      <c r="R408" s="147"/>
      <c r="S408" s="147"/>
      <c r="T408" s="147"/>
      <c r="U408" s="147"/>
      <c r="V408" s="147"/>
      <c r="W408" s="148"/>
      <c r="X408" s="147"/>
    </row>
    <row r="409" spans="1:24" s="145" customFormat="1">
      <c r="A409" s="152"/>
      <c r="B409" s="130"/>
      <c r="C409" s="147"/>
      <c r="D409" s="147"/>
      <c r="E409" s="147"/>
      <c r="F409" s="147"/>
      <c r="G409" s="147"/>
      <c r="H409" s="147"/>
      <c r="I409" s="147"/>
      <c r="J409" s="147"/>
      <c r="K409" s="147"/>
      <c r="L409" s="147"/>
      <c r="M409" s="147"/>
      <c r="N409" s="147"/>
      <c r="O409" s="147"/>
      <c r="P409" s="147"/>
      <c r="Q409" s="147"/>
      <c r="R409" s="147"/>
      <c r="S409" s="147"/>
      <c r="T409" s="147"/>
      <c r="U409" s="147"/>
      <c r="V409" s="147"/>
      <c r="W409" s="148"/>
      <c r="X409" s="147"/>
    </row>
    <row r="410" spans="1:24" s="145" customFormat="1">
      <c r="A410" s="152"/>
      <c r="B410" s="130"/>
      <c r="C410" s="147"/>
      <c r="D410" s="147"/>
      <c r="E410" s="147"/>
      <c r="F410" s="147"/>
      <c r="G410" s="147"/>
      <c r="H410" s="147"/>
      <c r="I410" s="147"/>
      <c r="J410" s="147"/>
      <c r="K410" s="147"/>
      <c r="L410" s="147"/>
      <c r="M410" s="147"/>
      <c r="N410" s="147"/>
      <c r="O410" s="147"/>
      <c r="P410" s="147"/>
      <c r="Q410" s="147"/>
      <c r="R410" s="147"/>
      <c r="S410" s="147"/>
      <c r="T410" s="147"/>
      <c r="U410" s="147"/>
      <c r="V410" s="147"/>
      <c r="W410" s="148"/>
      <c r="X410" s="147"/>
    </row>
    <row r="411" spans="1:24" ht="19.5" customHeight="1" thickBot="1">
      <c r="A411" s="667" t="s">
        <v>117</v>
      </c>
      <c r="B411" s="667"/>
      <c r="C411" s="667"/>
      <c r="D411" s="667"/>
      <c r="E411" s="667"/>
      <c r="F411" s="667"/>
      <c r="G411" s="667"/>
      <c r="H411" s="667"/>
      <c r="I411" s="667"/>
      <c r="J411" s="667"/>
      <c r="K411" s="667"/>
      <c r="L411" s="667"/>
      <c r="M411" s="667"/>
      <c r="N411" s="667"/>
      <c r="O411" s="667"/>
      <c r="P411" s="667"/>
      <c r="Q411" s="667"/>
      <c r="R411" s="667"/>
      <c r="S411" s="667"/>
      <c r="T411" s="667"/>
      <c r="U411" s="667"/>
      <c r="V411" s="667"/>
      <c r="W411" s="667"/>
      <c r="X411" s="667"/>
    </row>
    <row r="412" spans="1:24" s="118" customFormat="1" ht="12.75" customHeight="1">
      <c r="A412" s="11" t="s">
        <v>2</v>
      </c>
      <c r="B412" s="16" t="s">
        <v>3</v>
      </c>
      <c r="C412" s="114">
        <v>2013</v>
      </c>
      <c r="D412" s="114">
        <v>2014</v>
      </c>
      <c r="E412" s="114">
        <v>2015</v>
      </c>
      <c r="F412" s="114">
        <v>2016</v>
      </c>
      <c r="G412" s="114">
        <v>2017</v>
      </c>
      <c r="H412" s="114">
        <v>2018</v>
      </c>
      <c r="I412" s="114">
        <v>2019</v>
      </c>
      <c r="J412" s="114">
        <v>2020</v>
      </c>
      <c r="K412" s="114">
        <v>2021</v>
      </c>
      <c r="L412" s="114">
        <v>2022</v>
      </c>
      <c r="M412" s="114">
        <v>2023</v>
      </c>
      <c r="N412" s="114">
        <v>2024</v>
      </c>
      <c r="O412" s="114">
        <v>2025</v>
      </c>
      <c r="P412" s="114">
        <v>2026</v>
      </c>
      <c r="Q412" s="114">
        <v>2027</v>
      </c>
      <c r="R412" s="114">
        <v>2028</v>
      </c>
      <c r="S412" s="114">
        <v>2029</v>
      </c>
      <c r="T412" s="114">
        <v>2030</v>
      </c>
      <c r="U412" s="114">
        <v>2031</v>
      </c>
      <c r="V412" s="114">
        <v>2032</v>
      </c>
      <c r="W412" s="664" t="s">
        <v>4</v>
      </c>
      <c r="X412" s="665" t="s">
        <v>5</v>
      </c>
    </row>
    <row r="413" spans="1:24" s="118" customFormat="1" ht="13.5" thickBot="1">
      <c r="A413" s="19" t="s">
        <v>6</v>
      </c>
      <c r="B413" s="20" t="s">
        <v>7</v>
      </c>
      <c r="C413" s="115">
        <v>1</v>
      </c>
      <c r="D413" s="115">
        <v>2</v>
      </c>
      <c r="E413" s="115">
        <v>3</v>
      </c>
      <c r="F413" s="115">
        <v>4</v>
      </c>
      <c r="G413" s="115">
        <v>5</v>
      </c>
      <c r="H413" s="115">
        <v>6</v>
      </c>
      <c r="I413" s="115">
        <v>7</v>
      </c>
      <c r="J413" s="115">
        <v>8</v>
      </c>
      <c r="K413" s="115">
        <v>9</v>
      </c>
      <c r="L413" s="115">
        <v>10</v>
      </c>
      <c r="M413" s="115">
        <v>11</v>
      </c>
      <c r="N413" s="115">
        <v>12</v>
      </c>
      <c r="O413" s="115">
        <v>13</v>
      </c>
      <c r="P413" s="115">
        <v>14</v>
      </c>
      <c r="Q413" s="115">
        <v>15</v>
      </c>
      <c r="R413" s="115">
        <v>16</v>
      </c>
      <c r="S413" s="115">
        <v>17</v>
      </c>
      <c r="T413" s="115">
        <v>18</v>
      </c>
      <c r="U413" s="115">
        <v>19</v>
      </c>
      <c r="V413" s="115">
        <v>20</v>
      </c>
      <c r="W413" s="661"/>
      <c r="X413" s="662"/>
    </row>
    <row r="414" spans="1:24" s="118" customFormat="1">
      <c r="A414" s="116"/>
      <c r="B414" s="117"/>
      <c r="W414" s="119"/>
      <c r="X414" s="120"/>
    </row>
    <row r="415" spans="1:24" s="118" customFormat="1" ht="38.25">
      <c r="A415" s="154" t="s">
        <v>68</v>
      </c>
      <c r="B415" s="121" t="s">
        <v>118</v>
      </c>
      <c r="C415" s="157">
        <v>0</v>
      </c>
      <c r="D415" s="157">
        <v>0</v>
      </c>
      <c r="E415" s="157">
        <v>0</v>
      </c>
      <c r="F415" s="157">
        <v>0</v>
      </c>
      <c r="G415" s="157">
        <v>0</v>
      </c>
      <c r="H415" s="157">
        <v>0</v>
      </c>
      <c r="I415" s="157">
        <v>0</v>
      </c>
      <c r="J415" s="157">
        <v>0</v>
      </c>
      <c r="K415" s="157">
        <v>0</v>
      </c>
      <c r="L415" s="157">
        <v>1.2E-2</v>
      </c>
      <c r="M415" s="157">
        <v>0</v>
      </c>
      <c r="N415" s="157">
        <v>0</v>
      </c>
      <c r="O415" s="157">
        <v>0</v>
      </c>
      <c r="P415" s="157">
        <v>0</v>
      </c>
      <c r="Q415" s="157">
        <v>0</v>
      </c>
      <c r="R415" s="157">
        <v>0</v>
      </c>
      <c r="S415" s="157">
        <v>0</v>
      </c>
      <c r="T415" s="157">
        <v>0</v>
      </c>
      <c r="U415" s="157">
        <v>0</v>
      </c>
      <c r="V415" s="157">
        <v>0</v>
      </c>
      <c r="W415" s="124">
        <v>1.2E-2</v>
      </c>
      <c r="X415" s="125">
        <v>6.0000000000000006E-4</v>
      </c>
    </row>
    <row r="416" spans="1:24" s="15" customFormat="1">
      <c r="A416" s="13"/>
      <c r="B416" s="127"/>
      <c r="C416" s="157"/>
      <c r="D416" s="157"/>
      <c r="E416" s="157"/>
      <c r="F416" s="157"/>
      <c r="G416" s="157"/>
      <c r="H416" s="157"/>
      <c r="I416" s="157"/>
      <c r="J416" s="157"/>
      <c r="K416" s="157"/>
      <c r="L416" s="157"/>
      <c r="M416" s="157"/>
      <c r="N416" s="157"/>
      <c r="O416" s="157"/>
      <c r="P416" s="157"/>
      <c r="Q416" s="157"/>
      <c r="R416" s="157"/>
      <c r="S416" s="157"/>
      <c r="T416" s="157"/>
      <c r="U416" s="157"/>
      <c r="V416" s="148"/>
      <c r="W416" s="218"/>
      <c r="X416" s="220"/>
    </row>
    <row r="417" spans="1:24" s="15" customFormat="1">
      <c r="A417" s="13"/>
      <c r="B417" s="121" t="s">
        <v>70</v>
      </c>
      <c r="C417" s="221">
        <v>0</v>
      </c>
      <c r="D417" s="221">
        <v>0</v>
      </c>
      <c r="E417" s="221">
        <v>0</v>
      </c>
      <c r="F417" s="221">
        <v>0</v>
      </c>
      <c r="G417" s="221">
        <v>0</v>
      </c>
      <c r="H417" s="221">
        <v>0</v>
      </c>
      <c r="I417" s="221">
        <v>0</v>
      </c>
      <c r="J417" s="221">
        <v>0</v>
      </c>
      <c r="K417" s="221">
        <v>0</v>
      </c>
      <c r="L417" s="221">
        <v>0</v>
      </c>
      <c r="M417" s="221">
        <v>0</v>
      </c>
      <c r="N417" s="221">
        <v>0</v>
      </c>
      <c r="O417" s="221">
        <v>0</v>
      </c>
      <c r="P417" s="221">
        <v>0</v>
      </c>
      <c r="Q417" s="221">
        <v>0</v>
      </c>
      <c r="R417" s="221">
        <v>0</v>
      </c>
      <c r="S417" s="221">
        <v>0</v>
      </c>
      <c r="T417" s="221">
        <v>0</v>
      </c>
      <c r="U417" s="221">
        <v>0</v>
      </c>
      <c r="V417" s="157">
        <v>0</v>
      </c>
      <c r="W417" s="218">
        <v>0</v>
      </c>
      <c r="X417" s="219">
        <v>0</v>
      </c>
    </row>
    <row r="418" spans="1:24" s="15" customFormat="1">
      <c r="A418" s="13"/>
      <c r="B418" s="121"/>
      <c r="C418" s="221"/>
      <c r="D418" s="221"/>
      <c r="E418" s="221"/>
      <c r="F418" s="221"/>
      <c r="G418" s="221"/>
      <c r="H418" s="221"/>
      <c r="I418" s="221"/>
      <c r="J418" s="221"/>
      <c r="K418" s="221"/>
      <c r="L418" s="221"/>
      <c r="M418" s="221"/>
      <c r="N418" s="221"/>
      <c r="O418" s="221"/>
      <c r="P418" s="221"/>
      <c r="Q418" s="221"/>
      <c r="R418" s="221"/>
      <c r="S418" s="221"/>
      <c r="T418" s="221"/>
      <c r="U418" s="221"/>
      <c r="V418" s="148"/>
      <c r="W418" s="218"/>
      <c r="X418" s="220"/>
    </row>
    <row r="419" spans="1:24" s="15" customFormat="1">
      <c r="A419" s="13"/>
      <c r="B419" s="128" t="s">
        <v>71</v>
      </c>
      <c r="C419" s="157">
        <v>0</v>
      </c>
      <c r="D419" s="157">
        <v>0</v>
      </c>
      <c r="E419" s="157">
        <v>0</v>
      </c>
      <c r="F419" s="157">
        <v>0</v>
      </c>
      <c r="G419" s="157">
        <v>0</v>
      </c>
      <c r="H419" s="157">
        <v>0</v>
      </c>
      <c r="I419" s="157">
        <v>0</v>
      </c>
      <c r="J419" s="157">
        <v>0</v>
      </c>
      <c r="K419" s="157">
        <v>0</v>
      </c>
      <c r="L419" s="157">
        <v>1.2E-2</v>
      </c>
      <c r="M419" s="157">
        <v>0</v>
      </c>
      <c r="N419" s="157">
        <v>0</v>
      </c>
      <c r="O419" s="157">
        <v>0</v>
      </c>
      <c r="P419" s="157">
        <v>0</v>
      </c>
      <c r="Q419" s="157">
        <v>0</v>
      </c>
      <c r="R419" s="157">
        <v>0</v>
      </c>
      <c r="S419" s="157">
        <v>0</v>
      </c>
      <c r="T419" s="157">
        <v>0</v>
      </c>
      <c r="U419" s="157">
        <v>0</v>
      </c>
      <c r="V419" s="157">
        <v>0</v>
      </c>
      <c r="W419" s="218">
        <v>1.2E-2</v>
      </c>
      <c r="X419" s="219">
        <v>6.0000000000000006E-4</v>
      </c>
    </row>
    <row r="420" spans="1:24" s="15" customFormat="1">
      <c r="A420" s="13"/>
      <c r="B420" s="128" t="s">
        <v>72</v>
      </c>
      <c r="C420" s="157">
        <v>0</v>
      </c>
      <c r="D420" s="157">
        <v>0</v>
      </c>
      <c r="E420" s="157">
        <v>0</v>
      </c>
      <c r="F420" s="157">
        <v>0</v>
      </c>
      <c r="G420" s="157">
        <v>0</v>
      </c>
      <c r="H420" s="157">
        <v>0</v>
      </c>
      <c r="I420" s="157">
        <v>0</v>
      </c>
      <c r="J420" s="157">
        <v>0</v>
      </c>
      <c r="K420" s="157">
        <v>0</v>
      </c>
      <c r="L420" s="157">
        <v>0</v>
      </c>
      <c r="M420" s="157">
        <v>0</v>
      </c>
      <c r="N420" s="157">
        <v>0</v>
      </c>
      <c r="O420" s="157">
        <v>0</v>
      </c>
      <c r="P420" s="157">
        <v>0</v>
      </c>
      <c r="Q420" s="157">
        <v>0</v>
      </c>
      <c r="R420" s="157">
        <v>0</v>
      </c>
      <c r="S420" s="157">
        <v>0</v>
      </c>
      <c r="T420" s="157">
        <v>0</v>
      </c>
      <c r="U420" s="157">
        <v>0</v>
      </c>
      <c r="V420" s="157">
        <v>0</v>
      </c>
      <c r="W420" s="218">
        <v>0</v>
      </c>
      <c r="X420" s="219">
        <v>0</v>
      </c>
    </row>
    <row r="421" spans="1:24" s="138" customFormat="1">
      <c r="A421" s="129"/>
      <c r="B421" s="130" t="s">
        <v>22</v>
      </c>
      <c r="C421" s="131">
        <v>0</v>
      </c>
      <c r="D421" s="131">
        <v>0</v>
      </c>
      <c r="E421" s="131">
        <v>0</v>
      </c>
      <c r="F421" s="131">
        <v>0</v>
      </c>
      <c r="G421" s="131">
        <v>0</v>
      </c>
      <c r="H421" s="131">
        <v>0</v>
      </c>
      <c r="I421" s="131">
        <v>0</v>
      </c>
      <c r="J421" s="131">
        <v>0</v>
      </c>
      <c r="K421" s="131">
        <v>0</v>
      </c>
      <c r="L421" s="131">
        <v>1.2E-2</v>
      </c>
      <c r="M421" s="131">
        <v>0</v>
      </c>
      <c r="N421" s="131">
        <v>0</v>
      </c>
      <c r="O421" s="131">
        <v>0</v>
      </c>
      <c r="P421" s="131">
        <v>0</v>
      </c>
      <c r="Q421" s="131">
        <v>0</v>
      </c>
      <c r="R421" s="131">
        <v>0</v>
      </c>
      <c r="S421" s="131">
        <v>0</v>
      </c>
      <c r="T421" s="131">
        <v>0</v>
      </c>
      <c r="U421" s="131">
        <v>0</v>
      </c>
      <c r="V421" s="131">
        <v>0</v>
      </c>
      <c r="W421" s="124">
        <v>1.2E-2</v>
      </c>
      <c r="X421" s="125">
        <v>6.0000000000000006E-4</v>
      </c>
    </row>
    <row r="422" spans="1:24" s="138" customFormat="1">
      <c r="A422" s="129"/>
      <c r="B422" s="135"/>
      <c r="C422" s="131"/>
      <c r="D422" s="131"/>
      <c r="E422" s="131"/>
      <c r="F422" s="131"/>
      <c r="G422" s="131"/>
      <c r="H422" s="131"/>
      <c r="I422" s="131"/>
      <c r="J422" s="131"/>
      <c r="K422" s="131"/>
      <c r="L422" s="131"/>
      <c r="M422" s="131"/>
      <c r="N422" s="131"/>
      <c r="O422" s="131"/>
      <c r="P422" s="131"/>
      <c r="Q422" s="131"/>
      <c r="R422" s="131"/>
      <c r="S422" s="131"/>
      <c r="T422" s="131"/>
      <c r="U422" s="131"/>
      <c r="V422" s="131"/>
      <c r="W422" s="136"/>
      <c r="X422" s="137"/>
    </row>
    <row r="423" spans="1:24" s="118" customFormat="1">
      <c r="A423" s="149"/>
      <c r="B423" s="128" t="s">
        <v>15</v>
      </c>
      <c r="C423" s="157">
        <v>0.96618357487922713</v>
      </c>
      <c r="D423" s="157">
        <v>0.93351070036640305</v>
      </c>
      <c r="E423" s="157">
        <v>0.90194270566802237</v>
      </c>
      <c r="F423" s="157">
        <v>0.87144222769857238</v>
      </c>
      <c r="G423" s="157">
        <v>0.84197316685852419</v>
      </c>
      <c r="H423" s="157">
        <v>0.81350064430775282</v>
      </c>
      <c r="I423" s="157">
        <v>0.78599096068381913</v>
      </c>
      <c r="J423" s="157">
        <v>0.75941155621625056</v>
      </c>
      <c r="K423" s="157">
        <v>0.73373097218961414</v>
      </c>
      <c r="L423" s="157">
        <v>0.70891881370977217</v>
      </c>
      <c r="M423" s="157">
        <v>0.68494571372924851</v>
      </c>
      <c r="N423" s="157">
        <v>0.66178329828912896</v>
      </c>
      <c r="O423" s="157">
        <v>0.63940415293635666</v>
      </c>
      <c r="P423" s="157">
        <v>0.61778179027667302</v>
      </c>
      <c r="Q423" s="157">
        <v>0.59689061862480497</v>
      </c>
      <c r="R423" s="157">
        <v>0.57670591171478747</v>
      </c>
      <c r="S423" s="157">
        <v>0.55720377943457733</v>
      </c>
      <c r="T423" s="157">
        <v>0.53836113955031628</v>
      </c>
      <c r="U423" s="157">
        <v>0.52015569038677911</v>
      </c>
      <c r="V423" s="157">
        <v>0.50256588443167061</v>
      </c>
      <c r="W423" s="124"/>
      <c r="X423" s="158"/>
    </row>
    <row r="424" spans="1:24" s="160" customFormat="1" ht="13.5" thickBot="1">
      <c r="A424" s="151"/>
      <c r="B424" s="20" t="s">
        <v>16</v>
      </c>
      <c r="C424" s="142">
        <v>0</v>
      </c>
      <c r="D424" s="142">
        <v>0</v>
      </c>
      <c r="E424" s="142">
        <v>0</v>
      </c>
      <c r="F424" s="142">
        <v>0</v>
      </c>
      <c r="G424" s="142">
        <v>0</v>
      </c>
      <c r="H424" s="142">
        <v>0</v>
      </c>
      <c r="I424" s="142">
        <v>0</v>
      </c>
      <c r="J424" s="142">
        <v>0</v>
      </c>
      <c r="K424" s="142">
        <v>0</v>
      </c>
      <c r="L424" s="142">
        <v>8.5070257645172669E-3</v>
      </c>
      <c r="M424" s="142">
        <v>0</v>
      </c>
      <c r="N424" s="142">
        <v>0</v>
      </c>
      <c r="O424" s="142">
        <v>0</v>
      </c>
      <c r="P424" s="142">
        <v>0</v>
      </c>
      <c r="Q424" s="142">
        <v>0</v>
      </c>
      <c r="R424" s="142">
        <v>0</v>
      </c>
      <c r="S424" s="142">
        <v>0</v>
      </c>
      <c r="T424" s="142">
        <v>0</v>
      </c>
      <c r="U424" s="142">
        <v>0</v>
      </c>
      <c r="V424" s="142">
        <v>0</v>
      </c>
      <c r="W424" s="143">
        <v>8.5070257645172669E-3</v>
      </c>
      <c r="X424" s="159"/>
    </row>
    <row r="425" spans="1:24" s="145" customFormat="1">
      <c r="A425" s="152" t="s">
        <v>116</v>
      </c>
      <c r="B425" s="130"/>
      <c r="C425" s="147"/>
      <c r="D425" s="147"/>
      <c r="E425" s="147"/>
      <c r="F425" s="147"/>
      <c r="G425" s="147"/>
      <c r="H425" s="147"/>
      <c r="I425" s="147"/>
      <c r="J425" s="147"/>
      <c r="K425" s="147"/>
      <c r="L425" s="147"/>
      <c r="M425" s="147"/>
      <c r="N425" s="147"/>
      <c r="O425" s="147"/>
      <c r="P425" s="147"/>
      <c r="Q425" s="147"/>
      <c r="R425" s="147"/>
      <c r="S425" s="147"/>
      <c r="T425" s="147"/>
      <c r="U425" s="147"/>
      <c r="V425" s="147"/>
      <c r="W425" s="148"/>
      <c r="X425" s="147"/>
    </row>
    <row r="426" spans="1:24" s="145" customFormat="1">
      <c r="A426" s="152"/>
      <c r="B426" s="130"/>
      <c r="C426" s="147"/>
      <c r="D426" s="147"/>
      <c r="E426" s="147"/>
      <c r="F426" s="147"/>
      <c r="G426" s="147"/>
      <c r="H426" s="147"/>
      <c r="I426" s="147"/>
      <c r="J426" s="147"/>
      <c r="K426" s="147"/>
      <c r="L426" s="147"/>
      <c r="M426" s="147"/>
      <c r="N426" s="147"/>
      <c r="O426" s="147"/>
      <c r="P426" s="147"/>
      <c r="Q426" s="147"/>
      <c r="R426" s="147"/>
      <c r="S426" s="147"/>
      <c r="T426" s="147"/>
      <c r="U426" s="147"/>
      <c r="V426" s="147"/>
      <c r="W426" s="148"/>
      <c r="X426" s="147"/>
    </row>
    <row r="427" spans="1:24" s="145" customFormat="1">
      <c r="A427" s="152"/>
      <c r="B427" s="130"/>
      <c r="C427" s="147"/>
      <c r="D427" s="147"/>
      <c r="E427" s="147"/>
      <c r="F427" s="147"/>
      <c r="G427" s="147"/>
      <c r="H427" s="147"/>
      <c r="I427" s="147"/>
      <c r="J427" s="147"/>
      <c r="K427" s="147"/>
      <c r="L427" s="147"/>
      <c r="M427" s="147"/>
      <c r="N427" s="147"/>
      <c r="O427" s="147"/>
      <c r="P427" s="147"/>
      <c r="Q427" s="147"/>
      <c r="R427" s="147"/>
      <c r="S427" s="147"/>
      <c r="T427" s="147"/>
      <c r="U427" s="147"/>
      <c r="V427" s="147"/>
      <c r="W427" s="148"/>
      <c r="X427" s="147"/>
    </row>
    <row r="428" spans="1:24" s="15" customFormat="1" ht="20.25" customHeight="1">
      <c r="A428" s="228" t="s">
        <v>119</v>
      </c>
      <c r="B428" s="229"/>
      <c r="C428" s="229"/>
      <c r="D428" s="229"/>
      <c r="E428" s="229"/>
      <c r="F428" s="229"/>
      <c r="G428" s="229"/>
      <c r="H428" s="229"/>
      <c r="I428" s="229"/>
      <c r="J428" s="229"/>
      <c r="K428" s="229"/>
      <c r="L428" s="229"/>
      <c r="M428" s="229"/>
      <c r="N428" s="229"/>
      <c r="O428" s="229"/>
      <c r="P428" s="229"/>
      <c r="Q428" s="229"/>
      <c r="R428" s="229"/>
      <c r="S428" s="229"/>
      <c r="T428" s="229"/>
      <c r="U428" s="229"/>
      <c r="V428" s="229"/>
      <c r="W428" s="229"/>
      <c r="X428" s="229"/>
    </row>
    <row r="429" spans="1:24" s="15" customFormat="1" ht="21.75" customHeight="1" thickBot="1">
      <c r="A429" s="230" t="s">
        <v>120</v>
      </c>
      <c r="B429" s="229"/>
      <c r="C429" s="229"/>
      <c r="D429" s="229"/>
      <c r="E429" s="229"/>
      <c r="F429" s="229"/>
      <c r="G429" s="229"/>
      <c r="H429" s="229"/>
      <c r="I429" s="229"/>
      <c r="J429" s="229"/>
      <c r="K429" s="229"/>
      <c r="L429" s="229"/>
      <c r="M429" s="229"/>
      <c r="N429" s="229"/>
      <c r="O429" s="229"/>
      <c r="P429" s="229"/>
      <c r="Q429" s="229"/>
      <c r="R429" s="229"/>
      <c r="S429" s="229"/>
      <c r="T429" s="229"/>
      <c r="U429" s="229"/>
      <c r="V429" s="229"/>
      <c r="W429" s="229"/>
      <c r="X429" s="231"/>
    </row>
    <row r="430" spans="1:24" s="15" customFormat="1" ht="12.75" customHeight="1">
      <c r="A430" s="112" t="s">
        <v>2</v>
      </c>
      <c r="B430" s="113" t="s">
        <v>3</v>
      </c>
      <c r="C430" s="213">
        <v>2013</v>
      </c>
      <c r="D430" s="215">
        <v>2014</v>
      </c>
      <c r="E430" s="215">
        <v>2015</v>
      </c>
      <c r="F430" s="215">
        <v>2016</v>
      </c>
      <c r="G430" s="215">
        <v>2017</v>
      </c>
      <c r="H430" s="215">
        <v>2018</v>
      </c>
      <c r="I430" s="215">
        <v>2019</v>
      </c>
      <c r="J430" s="215">
        <v>2020</v>
      </c>
      <c r="K430" s="215">
        <v>2021</v>
      </c>
      <c r="L430" s="215">
        <v>2022</v>
      </c>
      <c r="M430" s="215">
        <v>2023</v>
      </c>
      <c r="N430" s="215">
        <v>2024</v>
      </c>
      <c r="O430" s="215">
        <v>2025</v>
      </c>
      <c r="P430" s="215">
        <v>2026</v>
      </c>
      <c r="Q430" s="215">
        <v>2027</v>
      </c>
      <c r="R430" s="215">
        <v>2028</v>
      </c>
      <c r="S430" s="215">
        <v>2029</v>
      </c>
      <c r="T430" s="215">
        <v>2030</v>
      </c>
      <c r="U430" s="215">
        <v>2031</v>
      </c>
      <c r="V430" s="232">
        <v>2032</v>
      </c>
      <c r="W430" s="664" t="s">
        <v>4</v>
      </c>
      <c r="X430" s="665" t="s">
        <v>5</v>
      </c>
    </row>
    <row r="431" spans="1:24" s="15" customFormat="1" ht="13.5" thickBot="1">
      <c r="A431" s="19" t="s">
        <v>6</v>
      </c>
      <c r="B431" s="20" t="s">
        <v>7</v>
      </c>
      <c r="C431" s="21">
        <v>1</v>
      </c>
      <c r="D431" s="21">
        <v>2</v>
      </c>
      <c r="E431" s="21">
        <v>3</v>
      </c>
      <c r="F431" s="21">
        <v>4</v>
      </c>
      <c r="G431" s="21">
        <v>5</v>
      </c>
      <c r="H431" s="21">
        <v>6</v>
      </c>
      <c r="I431" s="21">
        <v>7</v>
      </c>
      <c r="J431" s="21">
        <v>8</v>
      </c>
      <c r="K431" s="21">
        <v>9</v>
      </c>
      <c r="L431" s="21">
        <v>10</v>
      </c>
      <c r="M431" s="21">
        <v>11</v>
      </c>
      <c r="N431" s="21">
        <v>12</v>
      </c>
      <c r="O431" s="21">
        <v>13</v>
      </c>
      <c r="P431" s="21">
        <v>14</v>
      </c>
      <c r="Q431" s="21">
        <v>15</v>
      </c>
      <c r="R431" s="21">
        <v>16</v>
      </c>
      <c r="S431" s="21">
        <v>17</v>
      </c>
      <c r="T431" s="21">
        <v>18</v>
      </c>
      <c r="U431" s="21">
        <v>19</v>
      </c>
      <c r="V431" s="21">
        <v>20</v>
      </c>
      <c r="W431" s="661"/>
      <c r="X431" s="662"/>
    </row>
    <row r="432" spans="1:24" s="15" customFormat="1">
      <c r="A432" s="126" t="s">
        <v>83</v>
      </c>
      <c r="B432" s="233"/>
      <c r="C432" s="234"/>
      <c r="D432" s="12"/>
      <c r="E432" s="12"/>
      <c r="F432" s="12"/>
      <c r="G432" s="12"/>
      <c r="H432" s="12"/>
      <c r="I432" s="12"/>
      <c r="J432" s="12"/>
      <c r="K432" s="12"/>
      <c r="L432" s="12"/>
      <c r="M432" s="12"/>
      <c r="N432" s="12"/>
      <c r="O432" s="12"/>
      <c r="P432" s="12"/>
      <c r="Q432" s="12"/>
      <c r="R432" s="12"/>
      <c r="S432" s="12"/>
      <c r="T432" s="12"/>
      <c r="U432" s="12"/>
      <c r="V432" s="12"/>
      <c r="W432" s="216"/>
      <c r="X432" s="217"/>
    </row>
    <row r="433" spans="1:24" s="15" customFormat="1" ht="25.5">
      <c r="A433" s="18"/>
      <c r="B433" s="156" t="s">
        <v>121</v>
      </c>
      <c r="C433" s="234"/>
      <c r="D433" s="12"/>
      <c r="E433" s="12"/>
      <c r="F433" s="12"/>
      <c r="G433" s="12"/>
      <c r="H433" s="12"/>
      <c r="I433" s="12"/>
      <c r="J433" s="12"/>
      <c r="K433" s="12"/>
      <c r="L433" s="12"/>
      <c r="M433" s="12"/>
      <c r="N433" s="12"/>
      <c r="O433" s="12"/>
      <c r="P433" s="12"/>
      <c r="Q433" s="12"/>
      <c r="R433" s="12"/>
      <c r="S433" s="12"/>
      <c r="T433" s="12"/>
      <c r="U433" s="12"/>
      <c r="V433" s="12"/>
      <c r="W433" s="235"/>
      <c r="X433" s="14"/>
    </row>
    <row r="434" spans="1:24" s="15" customFormat="1">
      <c r="A434" s="18"/>
      <c r="B434" s="225" t="s">
        <v>122</v>
      </c>
      <c r="C434" s="236">
        <v>0</v>
      </c>
      <c r="D434" s="236">
        <v>0</v>
      </c>
      <c r="E434" s="236">
        <v>0</v>
      </c>
      <c r="F434" s="236">
        <v>0</v>
      </c>
      <c r="G434" s="236">
        <v>0</v>
      </c>
      <c r="H434" s="236">
        <v>0</v>
      </c>
      <c r="I434" s="236">
        <v>0</v>
      </c>
      <c r="J434" s="236">
        <v>0</v>
      </c>
      <c r="K434" s="236">
        <v>0</v>
      </c>
      <c r="L434" s="237">
        <v>1.2E-2</v>
      </c>
      <c r="M434" s="221">
        <v>0</v>
      </c>
      <c r="N434" s="221">
        <v>0</v>
      </c>
      <c r="O434" s="221">
        <v>0</v>
      </c>
      <c r="P434" s="221">
        <v>0</v>
      </c>
      <c r="Q434" s="221">
        <v>0</v>
      </c>
      <c r="R434" s="221">
        <v>0</v>
      </c>
      <c r="S434" s="221">
        <v>0</v>
      </c>
      <c r="T434" s="221">
        <v>0</v>
      </c>
      <c r="U434" s="221">
        <v>0</v>
      </c>
      <c r="V434" s="221">
        <v>0</v>
      </c>
      <c r="W434" s="218">
        <v>1.2E-2</v>
      </c>
      <c r="X434" s="219">
        <v>6.0000000000000006E-4</v>
      </c>
    </row>
    <row r="435" spans="1:24" s="15" customFormat="1">
      <c r="A435" s="18"/>
      <c r="B435" s="225" t="s">
        <v>123</v>
      </c>
      <c r="C435" s="237">
        <v>4.1999999999999997E-3</v>
      </c>
      <c r="D435" s="221">
        <v>0</v>
      </c>
      <c r="E435" s="221">
        <v>0</v>
      </c>
      <c r="F435" s="221">
        <v>0</v>
      </c>
      <c r="G435" s="221">
        <v>0</v>
      </c>
      <c r="H435" s="221">
        <v>0</v>
      </c>
      <c r="I435" s="221">
        <v>0</v>
      </c>
      <c r="J435" s="221">
        <v>0</v>
      </c>
      <c r="K435" s="221">
        <v>0</v>
      </c>
      <c r="L435" s="221">
        <v>0</v>
      </c>
      <c r="M435" s="221">
        <v>0</v>
      </c>
      <c r="N435" s="221">
        <v>0</v>
      </c>
      <c r="O435" s="221">
        <v>0</v>
      </c>
      <c r="P435" s="221">
        <v>0</v>
      </c>
      <c r="Q435" s="221">
        <v>0</v>
      </c>
      <c r="R435" s="221">
        <v>0</v>
      </c>
      <c r="S435" s="221">
        <v>0</v>
      </c>
      <c r="T435" s="221">
        <v>0</v>
      </c>
      <c r="U435" s="221">
        <v>0</v>
      </c>
      <c r="V435" s="221">
        <v>0</v>
      </c>
      <c r="W435" s="218">
        <v>4.1999999999999997E-3</v>
      </c>
      <c r="X435" s="219">
        <v>2.0999999999999998E-4</v>
      </c>
    </row>
    <row r="436" spans="1:24" s="15" customFormat="1">
      <c r="A436" s="18"/>
      <c r="B436" s="225" t="s">
        <v>124</v>
      </c>
      <c r="C436" s="237">
        <v>4.1999999999999997E-3</v>
      </c>
      <c r="D436" s="221">
        <v>0</v>
      </c>
      <c r="E436" s="221">
        <v>0</v>
      </c>
      <c r="F436" s="221">
        <v>0</v>
      </c>
      <c r="G436" s="221">
        <v>0</v>
      </c>
      <c r="H436" s="221">
        <v>0</v>
      </c>
      <c r="I436" s="221">
        <v>0</v>
      </c>
      <c r="J436" s="221">
        <v>0</v>
      </c>
      <c r="K436" s="221">
        <v>0</v>
      </c>
      <c r="L436" s="221">
        <v>0</v>
      </c>
      <c r="M436" s="221">
        <v>0</v>
      </c>
      <c r="N436" s="221">
        <v>0</v>
      </c>
      <c r="O436" s="221">
        <v>0</v>
      </c>
      <c r="P436" s="221">
        <v>0</v>
      </c>
      <c r="Q436" s="221">
        <v>0</v>
      </c>
      <c r="R436" s="221">
        <v>0</v>
      </c>
      <c r="S436" s="221">
        <v>0</v>
      </c>
      <c r="T436" s="221">
        <v>0</v>
      </c>
      <c r="U436" s="221">
        <v>0</v>
      </c>
      <c r="V436" s="221">
        <v>0</v>
      </c>
      <c r="W436" s="218">
        <v>4.1999999999999997E-3</v>
      </c>
      <c r="X436" s="219">
        <v>2.0999999999999998E-4</v>
      </c>
    </row>
    <row r="437" spans="1:24" s="15" customFormat="1">
      <c r="A437" s="18"/>
      <c r="B437" s="225" t="s">
        <v>125</v>
      </c>
      <c r="C437" s="821" t="s">
        <v>32</v>
      </c>
      <c r="D437" s="821"/>
      <c r="E437" s="821"/>
      <c r="F437" s="821"/>
      <c r="G437" s="821"/>
      <c r="H437" s="821"/>
      <c r="I437" s="821"/>
      <c r="J437" s="821"/>
      <c r="K437" s="821"/>
      <c r="L437" s="821"/>
      <c r="M437" s="821"/>
      <c r="N437" s="821"/>
      <c r="O437" s="821"/>
      <c r="P437" s="821"/>
      <c r="Q437" s="821"/>
      <c r="R437" s="821"/>
      <c r="S437" s="821"/>
      <c r="T437" s="821"/>
      <c r="U437" s="821"/>
      <c r="V437" s="822"/>
      <c r="W437" s="218"/>
      <c r="X437" s="219"/>
    </row>
    <row r="438" spans="1:24" s="15" customFormat="1">
      <c r="A438" s="18"/>
      <c r="B438" s="225" t="s">
        <v>126</v>
      </c>
      <c r="C438" s="237">
        <v>0.01</v>
      </c>
      <c r="D438" s="237">
        <v>0.01</v>
      </c>
      <c r="E438" s="237">
        <v>0.01</v>
      </c>
      <c r="F438" s="221">
        <v>0</v>
      </c>
      <c r="G438" s="221">
        <v>0</v>
      </c>
      <c r="H438" s="221">
        <v>0</v>
      </c>
      <c r="I438" s="221">
        <v>0</v>
      </c>
      <c r="J438" s="221">
        <v>0</v>
      </c>
      <c r="K438" s="221">
        <v>0</v>
      </c>
      <c r="L438" s="221">
        <v>0</v>
      </c>
      <c r="M438" s="221">
        <v>0</v>
      </c>
      <c r="N438" s="221">
        <v>0</v>
      </c>
      <c r="O438" s="221">
        <v>0</v>
      </c>
      <c r="P438" s="221">
        <v>0</v>
      </c>
      <c r="Q438" s="221">
        <v>0</v>
      </c>
      <c r="R438" s="221">
        <v>0</v>
      </c>
      <c r="S438" s="221">
        <v>0</v>
      </c>
      <c r="T438" s="221">
        <v>0</v>
      </c>
      <c r="U438" s="221">
        <v>0</v>
      </c>
      <c r="V438" s="221">
        <v>0</v>
      </c>
      <c r="W438" s="218">
        <v>0.03</v>
      </c>
      <c r="X438" s="219">
        <v>1.5E-3</v>
      </c>
    </row>
    <row r="439" spans="1:24" s="15" customFormat="1">
      <c r="A439" s="18"/>
      <c r="B439" s="225" t="s">
        <v>127</v>
      </c>
      <c r="C439" s="237">
        <v>1.2E-2</v>
      </c>
      <c r="D439" s="221">
        <v>0</v>
      </c>
      <c r="E439" s="221">
        <v>0</v>
      </c>
      <c r="F439" s="221">
        <v>0</v>
      </c>
      <c r="G439" s="221">
        <v>0</v>
      </c>
      <c r="H439" s="221">
        <v>0</v>
      </c>
      <c r="I439" s="221">
        <v>0</v>
      </c>
      <c r="J439" s="221">
        <v>0</v>
      </c>
      <c r="K439" s="221">
        <v>0</v>
      </c>
      <c r="L439" s="221">
        <v>0</v>
      </c>
      <c r="M439" s="221">
        <v>0</v>
      </c>
      <c r="N439" s="221">
        <v>0</v>
      </c>
      <c r="O439" s="221">
        <v>0</v>
      </c>
      <c r="P439" s="221">
        <v>0</v>
      </c>
      <c r="Q439" s="221">
        <v>0</v>
      </c>
      <c r="R439" s="221">
        <v>0</v>
      </c>
      <c r="S439" s="221">
        <v>0</v>
      </c>
      <c r="T439" s="221">
        <v>0</v>
      </c>
      <c r="U439" s="221">
        <v>0</v>
      </c>
      <c r="V439" s="221">
        <v>0</v>
      </c>
      <c r="W439" s="218">
        <v>1.2E-2</v>
      </c>
      <c r="X439" s="219">
        <v>6.0000000000000006E-4</v>
      </c>
    </row>
    <row r="440" spans="1:24" s="15" customFormat="1">
      <c r="A440" s="18"/>
      <c r="B440" s="225" t="s">
        <v>128</v>
      </c>
      <c r="C440" s="237">
        <v>2.5000000000000001E-3</v>
      </c>
      <c r="D440" s="221">
        <v>0</v>
      </c>
      <c r="E440" s="221">
        <v>0</v>
      </c>
      <c r="F440" s="221">
        <v>0</v>
      </c>
      <c r="G440" s="221">
        <v>0</v>
      </c>
      <c r="H440" s="221">
        <v>0</v>
      </c>
      <c r="I440" s="221">
        <v>0</v>
      </c>
      <c r="J440" s="221">
        <v>0</v>
      </c>
      <c r="K440" s="221">
        <v>0</v>
      </c>
      <c r="L440" s="221">
        <v>0</v>
      </c>
      <c r="M440" s="221">
        <v>0</v>
      </c>
      <c r="N440" s="221">
        <v>0</v>
      </c>
      <c r="O440" s="221">
        <v>0</v>
      </c>
      <c r="P440" s="221">
        <v>0</v>
      </c>
      <c r="Q440" s="221">
        <v>0</v>
      </c>
      <c r="R440" s="221">
        <v>0</v>
      </c>
      <c r="S440" s="221">
        <v>0</v>
      </c>
      <c r="T440" s="221">
        <v>0</v>
      </c>
      <c r="U440" s="221">
        <v>0</v>
      </c>
      <c r="V440" s="221">
        <v>0</v>
      </c>
      <c r="W440" s="218">
        <v>2.5000000000000001E-3</v>
      </c>
      <c r="X440" s="219">
        <v>1.25E-4</v>
      </c>
    </row>
    <row r="441" spans="1:24" s="15" customFormat="1">
      <c r="A441" s="18"/>
      <c r="B441" s="225" t="s">
        <v>129</v>
      </c>
      <c r="C441" s="821" t="s">
        <v>32</v>
      </c>
      <c r="D441" s="821"/>
      <c r="E441" s="821"/>
      <c r="F441" s="821"/>
      <c r="G441" s="821"/>
      <c r="H441" s="821"/>
      <c r="I441" s="821"/>
      <c r="J441" s="821"/>
      <c r="K441" s="821"/>
      <c r="L441" s="821"/>
      <c r="M441" s="821"/>
      <c r="N441" s="821"/>
      <c r="O441" s="821"/>
      <c r="P441" s="821"/>
      <c r="Q441" s="821"/>
      <c r="R441" s="821"/>
      <c r="S441" s="821"/>
      <c r="T441" s="821"/>
      <c r="U441" s="821"/>
      <c r="V441" s="822"/>
      <c r="W441" s="218"/>
      <c r="X441" s="219"/>
    </row>
    <row r="442" spans="1:24" s="15" customFormat="1">
      <c r="A442" s="18"/>
      <c r="B442" s="225" t="s">
        <v>130</v>
      </c>
      <c r="C442" s="821" t="s">
        <v>32</v>
      </c>
      <c r="D442" s="821"/>
      <c r="E442" s="821"/>
      <c r="F442" s="821"/>
      <c r="G442" s="821"/>
      <c r="H442" s="821"/>
      <c r="I442" s="821"/>
      <c r="J442" s="821"/>
      <c r="K442" s="821"/>
      <c r="L442" s="821"/>
      <c r="M442" s="821"/>
      <c r="N442" s="821"/>
      <c r="O442" s="821"/>
      <c r="P442" s="821"/>
      <c r="Q442" s="821"/>
      <c r="R442" s="821"/>
      <c r="S442" s="821"/>
      <c r="T442" s="821"/>
      <c r="U442" s="821"/>
      <c r="V442" s="822"/>
      <c r="W442" s="218"/>
      <c r="X442" s="219"/>
    </row>
    <row r="443" spans="1:24" s="15" customFormat="1">
      <c r="A443" s="18"/>
      <c r="B443" s="225" t="s">
        <v>131</v>
      </c>
      <c r="C443" s="821" t="s">
        <v>32</v>
      </c>
      <c r="D443" s="821"/>
      <c r="E443" s="821"/>
      <c r="F443" s="821"/>
      <c r="G443" s="821"/>
      <c r="H443" s="821"/>
      <c r="I443" s="821"/>
      <c r="J443" s="821"/>
      <c r="K443" s="821"/>
      <c r="L443" s="821"/>
      <c r="M443" s="821"/>
      <c r="N443" s="821"/>
      <c r="O443" s="821"/>
      <c r="P443" s="821"/>
      <c r="Q443" s="821"/>
      <c r="R443" s="821"/>
      <c r="S443" s="821"/>
      <c r="T443" s="821"/>
      <c r="U443" s="821"/>
      <c r="V443" s="822"/>
      <c r="W443" s="218"/>
      <c r="X443" s="219"/>
    </row>
    <row r="444" spans="1:24" s="15" customFormat="1">
      <c r="A444" s="18"/>
      <c r="B444" s="225" t="s">
        <v>132</v>
      </c>
      <c r="C444" s="236">
        <v>0</v>
      </c>
      <c r="D444" s="236">
        <v>0</v>
      </c>
      <c r="E444" s="236">
        <v>0</v>
      </c>
      <c r="F444" s="236">
        <v>0</v>
      </c>
      <c r="G444" s="236">
        <v>0</v>
      </c>
      <c r="H444" s="236">
        <v>0</v>
      </c>
      <c r="I444" s="236">
        <v>0</v>
      </c>
      <c r="J444" s="236">
        <v>0</v>
      </c>
      <c r="K444" s="236">
        <v>0</v>
      </c>
      <c r="L444" s="237">
        <v>1.2E-2</v>
      </c>
      <c r="M444" s="221">
        <v>0</v>
      </c>
      <c r="N444" s="221">
        <v>0</v>
      </c>
      <c r="O444" s="221">
        <v>0</v>
      </c>
      <c r="P444" s="221">
        <v>0</v>
      </c>
      <c r="Q444" s="221">
        <v>0</v>
      </c>
      <c r="R444" s="221">
        <v>0</v>
      </c>
      <c r="S444" s="221">
        <v>0</v>
      </c>
      <c r="T444" s="221">
        <v>0</v>
      </c>
      <c r="U444" s="221">
        <v>0</v>
      </c>
      <c r="V444" s="221">
        <v>0</v>
      </c>
      <c r="W444" s="218">
        <v>1.2E-2</v>
      </c>
      <c r="X444" s="219">
        <v>6.0000000000000006E-4</v>
      </c>
    </row>
    <row r="445" spans="1:24" s="15" customFormat="1">
      <c r="A445" s="18"/>
      <c r="B445" s="225" t="s">
        <v>133</v>
      </c>
      <c r="C445" s="236">
        <v>0</v>
      </c>
      <c r="D445" s="236">
        <v>0</v>
      </c>
      <c r="E445" s="236">
        <v>0</v>
      </c>
      <c r="F445" s="236">
        <v>0</v>
      </c>
      <c r="G445" s="236">
        <v>0</v>
      </c>
      <c r="H445" s="236">
        <v>0</v>
      </c>
      <c r="I445" s="236">
        <v>0</v>
      </c>
      <c r="J445" s="236">
        <v>0</v>
      </c>
      <c r="K445" s="236">
        <v>0</v>
      </c>
      <c r="L445" s="237">
        <v>1.2E-2</v>
      </c>
      <c r="M445" s="221">
        <v>0</v>
      </c>
      <c r="N445" s="221">
        <v>0</v>
      </c>
      <c r="O445" s="221">
        <v>0</v>
      </c>
      <c r="P445" s="221">
        <v>0</v>
      </c>
      <c r="Q445" s="221">
        <v>0</v>
      </c>
      <c r="R445" s="221">
        <v>0</v>
      </c>
      <c r="S445" s="221">
        <v>0</v>
      </c>
      <c r="T445" s="221">
        <v>0</v>
      </c>
      <c r="U445" s="221">
        <v>0</v>
      </c>
      <c r="V445" s="221">
        <v>0</v>
      </c>
      <c r="W445" s="218">
        <v>1.2E-2</v>
      </c>
      <c r="X445" s="219">
        <v>6.0000000000000006E-4</v>
      </c>
    </row>
    <row r="446" spans="1:24" s="118" customFormat="1">
      <c r="A446" s="154"/>
      <c r="B446" s="121" t="s">
        <v>134</v>
      </c>
      <c r="C446" s="157">
        <v>0</v>
      </c>
      <c r="D446" s="157">
        <v>0</v>
      </c>
      <c r="E446" s="157">
        <v>0</v>
      </c>
      <c r="F446" s="157">
        <v>0</v>
      </c>
      <c r="G446" s="157">
        <v>0</v>
      </c>
      <c r="H446" s="157">
        <v>0</v>
      </c>
      <c r="I446" s="157">
        <v>0</v>
      </c>
      <c r="J446" s="157">
        <v>0</v>
      </c>
      <c r="K446" s="157">
        <v>0</v>
      </c>
      <c r="L446" s="157">
        <v>1.2E-2</v>
      </c>
      <c r="M446" s="157">
        <v>0</v>
      </c>
      <c r="N446" s="157">
        <v>0</v>
      </c>
      <c r="O446" s="157">
        <v>0</v>
      </c>
      <c r="P446" s="157">
        <v>0</v>
      </c>
      <c r="Q446" s="157">
        <v>0</v>
      </c>
      <c r="R446" s="157">
        <v>0</v>
      </c>
      <c r="S446" s="157">
        <v>0</v>
      </c>
      <c r="T446" s="157">
        <v>0</v>
      </c>
      <c r="U446" s="157">
        <v>0</v>
      </c>
      <c r="V446" s="157">
        <v>0</v>
      </c>
      <c r="W446" s="124">
        <v>1.2E-2</v>
      </c>
      <c r="X446" s="125">
        <v>6.0000000000000006E-4</v>
      </c>
    </row>
    <row r="447" spans="1:24" s="118" customFormat="1">
      <c r="A447" s="154"/>
      <c r="B447" s="121" t="s">
        <v>135</v>
      </c>
      <c r="C447" s="157">
        <v>0</v>
      </c>
      <c r="D447" s="157">
        <v>0</v>
      </c>
      <c r="E447" s="157">
        <v>0</v>
      </c>
      <c r="F447" s="157">
        <v>0</v>
      </c>
      <c r="G447" s="157">
        <v>0</v>
      </c>
      <c r="H447" s="157">
        <v>0</v>
      </c>
      <c r="I447" s="157">
        <v>0</v>
      </c>
      <c r="J447" s="157">
        <v>0</v>
      </c>
      <c r="K447" s="157">
        <v>0</v>
      </c>
      <c r="L447" s="157">
        <v>1.2E-2</v>
      </c>
      <c r="M447" s="157">
        <v>0</v>
      </c>
      <c r="N447" s="157">
        <v>0</v>
      </c>
      <c r="O447" s="157">
        <v>0</v>
      </c>
      <c r="P447" s="157">
        <v>0</v>
      </c>
      <c r="Q447" s="157">
        <v>0</v>
      </c>
      <c r="R447" s="157">
        <v>0</v>
      </c>
      <c r="S447" s="157">
        <v>0</v>
      </c>
      <c r="T447" s="157">
        <v>0</v>
      </c>
      <c r="U447" s="157">
        <v>0</v>
      </c>
      <c r="V447" s="157">
        <v>0</v>
      </c>
      <c r="W447" s="124">
        <v>1.2E-2</v>
      </c>
      <c r="X447" s="125">
        <v>6.0000000000000006E-4</v>
      </c>
    </row>
    <row r="448" spans="1:24" s="15" customFormat="1">
      <c r="A448" s="18"/>
      <c r="B448" s="117"/>
      <c r="C448" s="234"/>
      <c r="D448" s="12"/>
      <c r="E448" s="12"/>
      <c r="F448" s="12"/>
      <c r="G448" s="12"/>
      <c r="H448" s="12"/>
      <c r="I448" s="12"/>
      <c r="J448" s="12"/>
      <c r="K448" s="12"/>
      <c r="L448" s="12"/>
      <c r="M448" s="12"/>
      <c r="N448" s="12"/>
      <c r="O448" s="12"/>
      <c r="P448" s="12"/>
      <c r="Q448" s="12"/>
      <c r="R448" s="12"/>
      <c r="S448" s="12"/>
      <c r="T448" s="12"/>
      <c r="U448" s="12"/>
      <c r="V448" s="12"/>
      <c r="W448" s="235"/>
      <c r="X448" s="14"/>
    </row>
    <row r="449" spans="1:24" s="15" customFormat="1">
      <c r="B449" s="127"/>
      <c r="C449" s="157"/>
      <c r="D449" s="157"/>
      <c r="E449" s="157"/>
      <c r="F449" s="157"/>
      <c r="G449" s="157"/>
      <c r="H449" s="157"/>
      <c r="I449" s="157"/>
      <c r="J449" s="157"/>
      <c r="K449" s="157"/>
      <c r="L449" s="157"/>
      <c r="M449" s="157"/>
      <c r="N449" s="157"/>
      <c r="O449" s="157"/>
      <c r="P449" s="157"/>
      <c r="Q449" s="157"/>
      <c r="R449" s="157"/>
      <c r="S449" s="157"/>
      <c r="T449" s="157"/>
      <c r="U449" s="157"/>
      <c r="V449" s="157"/>
      <c r="W449" s="240"/>
      <c r="X449" s="220"/>
    </row>
    <row r="450" spans="1:24" s="15" customFormat="1">
      <c r="B450" s="121" t="s">
        <v>70</v>
      </c>
      <c r="C450" s="221">
        <v>0</v>
      </c>
      <c r="D450" s="221">
        <v>0</v>
      </c>
      <c r="E450" s="221">
        <v>0</v>
      </c>
      <c r="F450" s="221">
        <v>0</v>
      </c>
      <c r="G450" s="221">
        <v>0</v>
      </c>
      <c r="H450" s="221">
        <v>0</v>
      </c>
      <c r="I450" s="221">
        <v>0</v>
      </c>
      <c r="J450" s="221">
        <v>0</v>
      </c>
      <c r="K450" s="221">
        <v>0</v>
      </c>
      <c r="L450" s="221">
        <v>0</v>
      </c>
      <c r="M450" s="221">
        <v>0</v>
      </c>
      <c r="N450" s="221">
        <v>0</v>
      </c>
      <c r="O450" s="221">
        <v>0</v>
      </c>
      <c r="P450" s="221">
        <v>0</v>
      </c>
      <c r="Q450" s="221">
        <v>0</v>
      </c>
      <c r="R450" s="221">
        <v>0</v>
      </c>
      <c r="S450" s="221">
        <v>0</v>
      </c>
      <c r="T450" s="221">
        <v>0</v>
      </c>
      <c r="U450" s="221">
        <v>0</v>
      </c>
      <c r="V450" s="221">
        <v>0</v>
      </c>
      <c r="W450" s="218">
        <v>0</v>
      </c>
      <c r="X450" s="219">
        <v>0</v>
      </c>
    </row>
    <row r="451" spans="1:24" s="15" customFormat="1">
      <c r="B451" s="121"/>
      <c r="C451" s="221"/>
      <c r="D451" s="221"/>
      <c r="E451" s="221"/>
      <c r="F451" s="221"/>
      <c r="G451" s="221"/>
      <c r="H451" s="221"/>
      <c r="I451" s="221"/>
      <c r="J451" s="221"/>
      <c r="K451" s="221"/>
      <c r="L451" s="221"/>
      <c r="M451" s="221"/>
      <c r="N451" s="221"/>
      <c r="O451" s="221"/>
      <c r="P451" s="221"/>
      <c r="Q451" s="221"/>
      <c r="R451" s="221"/>
      <c r="S451" s="221"/>
      <c r="T451" s="221"/>
      <c r="U451" s="221"/>
      <c r="V451" s="221"/>
      <c r="W451" s="240"/>
      <c r="X451" s="220"/>
    </row>
    <row r="452" spans="1:24" s="15" customFormat="1">
      <c r="B452" s="128" t="s">
        <v>71</v>
      </c>
      <c r="C452" s="157">
        <v>7.350000000000001E-2</v>
      </c>
      <c r="D452" s="157">
        <v>2.6249999999999999E-2</v>
      </c>
      <c r="E452" s="157">
        <v>1.4999999999999999E-2</v>
      </c>
      <c r="F452" s="157">
        <v>5.0000000000000001E-3</v>
      </c>
      <c r="G452" s="157">
        <v>0</v>
      </c>
      <c r="H452" s="157">
        <v>0</v>
      </c>
      <c r="I452" s="157">
        <v>0</v>
      </c>
      <c r="J452" s="157">
        <v>0</v>
      </c>
      <c r="K452" s="157">
        <v>0</v>
      </c>
      <c r="L452" s="157">
        <v>0.06</v>
      </c>
      <c r="M452" s="157">
        <v>0</v>
      </c>
      <c r="N452" s="157">
        <v>0</v>
      </c>
      <c r="O452" s="157">
        <v>0</v>
      </c>
      <c r="P452" s="157">
        <v>0</v>
      </c>
      <c r="Q452" s="157">
        <v>0</v>
      </c>
      <c r="R452" s="157">
        <v>0</v>
      </c>
      <c r="S452" s="157">
        <v>0</v>
      </c>
      <c r="T452" s="157">
        <v>0</v>
      </c>
      <c r="U452" s="157">
        <v>0</v>
      </c>
      <c r="V452" s="157">
        <v>0</v>
      </c>
      <c r="W452" s="218">
        <v>0.17975000000000002</v>
      </c>
      <c r="X452" s="219">
        <v>8.9875000000000007E-3</v>
      </c>
    </row>
    <row r="453" spans="1:24" s="15" customFormat="1">
      <c r="B453" s="128" t="s">
        <v>72</v>
      </c>
      <c r="C453" s="157">
        <v>0</v>
      </c>
      <c r="D453" s="157">
        <v>0</v>
      </c>
      <c r="E453" s="157">
        <v>0</v>
      </c>
      <c r="F453" s="157">
        <v>0</v>
      </c>
      <c r="G453" s="157">
        <v>0</v>
      </c>
      <c r="H453" s="157">
        <v>0</v>
      </c>
      <c r="I453" s="157">
        <v>0</v>
      </c>
      <c r="J453" s="157">
        <v>0</v>
      </c>
      <c r="K453" s="157">
        <v>0</v>
      </c>
      <c r="L453" s="157">
        <v>0</v>
      </c>
      <c r="M453" s="157">
        <v>0</v>
      </c>
      <c r="N453" s="157">
        <v>0</v>
      </c>
      <c r="O453" s="157">
        <v>0</v>
      </c>
      <c r="P453" s="157">
        <v>0</v>
      </c>
      <c r="Q453" s="157">
        <v>0</v>
      </c>
      <c r="R453" s="157">
        <v>0</v>
      </c>
      <c r="S453" s="157">
        <v>0</v>
      </c>
      <c r="T453" s="157">
        <v>0</v>
      </c>
      <c r="U453" s="157">
        <v>0</v>
      </c>
      <c r="V453" s="157">
        <v>0</v>
      </c>
      <c r="W453" s="218">
        <v>0</v>
      </c>
      <c r="X453" s="219">
        <v>0</v>
      </c>
    </row>
    <row r="454" spans="1:24" s="15" customFormat="1">
      <c r="A454" s="129"/>
      <c r="B454" s="130" t="s">
        <v>22</v>
      </c>
      <c r="C454" s="222">
        <v>7.350000000000001E-2</v>
      </c>
      <c r="D454" s="222">
        <v>2.6249999999999999E-2</v>
      </c>
      <c r="E454" s="222">
        <v>1.4999999999999999E-2</v>
      </c>
      <c r="F454" s="222">
        <v>5.0000000000000001E-3</v>
      </c>
      <c r="G454" s="222">
        <v>0</v>
      </c>
      <c r="H454" s="222">
        <v>0</v>
      </c>
      <c r="I454" s="222">
        <v>0</v>
      </c>
      <c r="J454" s="222">
        <v>0</v>
      </c>
      <c r="K454" s="222">
        <v>0</v>
      </c>
      <c r="L454" s="222">
        <v>0.06</v>
      </c>
      <c r="M454" s="222">
        <v>0</v>
      </c>
      <c r="N454" s="222">
        <v>0</v>
      </c>
      <c r="O454" s="222">
        <v>0</v>
      </c>
      <c r="P454" s="222">
        <v>0</v>
      </c>
      <c r="Q454" s="222">
        <v>0</v>
      </c>
      <c r="R454" s="222">
        <v>0</v>
      </c>
      <c r="S454" s="222">
        <v>0</v>
      </c>
      <c r="T454" s="222">
        <v>0</v>
      </c>
      <c r="U454" s="222">
        <v>0</v>
      </c>
      <c r="V454" s="222">
        <v>0</v>
      </c>
      <c r="W454" s="223">
        <v>0.17975000000000002</v>
      </c>
      <c r="X454" s="224">
        <v>8.9875000000000007E-3</v>
      </c>
    </row>
    <row r="455" spans="1:24" s="15" customFormat="1">
      <c r="A455" s="129"/>
      <c r="B455" s="135"/>
      <c r="C455" s="131"/>
      <c r="D455" s="131"/>
      <c r="E455" s="131"/>
      <c r="F455" s="131"/>
      <c r="G455" s="131"/>
      <c r="H455" s="131"/>
      <c r="I455" s="131"/>
      <c r="J455" s="131"/>
      <c r="K455" s="131"/>
      <c r="L455" s="131"/>
      <c r="M455" s="131"/>
      <c r="N455" s="131"/>
      <c r="O455" s="131"/>
      <c r="P455" s="131"/>
      <c r="Q455" s="131"/>
      <c r="R455" s="131"/>
      <c r="S455" s="131"/>
      <c r="T455" s="131"/>
      <c r="U455" s="131"/>
      <c r="V455" s="131"/>
      <c r="W455" s="136"/>
      <c r="X455" s="137"/>
    </row>
    <row r="456" spans="1:24" s="15" customFormat="1">
      <c r="A456" s="126"/>
      <c r="B456" s="225" t="s">
        <v>15</v>
      </c>
      <c r="C456" s="157">
        <v>0.96618357487922713</v>
      </c>
      <c r="D456" s="157">
        <v>0.93351070036640305</v>
      </c>
      <c r="E456" s="157">
        <v>0.90194270566802237</v>
      </c>
      <c r="F456" s="157">
        <v>0.87144222769857238</v>
      </c>
      <c r="G456" s="157">
        <v>0.84197316685852419</v>
      </c>
      <c r="H456" s="157">
        <v>0.81350064430775282</v>
      </c>
      <c r="I456" s="157">
        <v>0.78599096068381913</v>
      </c>
      <c r="J456" s="157">
        <v>0.75941155621625056</v>
      </c>
      <c r="K456" s="157">
        <v>0.73373097218961414</v>
      </c>
      <c r="L456" s="157">
        <v>0.70891881370977217</v>
      </c>
      <c r="M456" s="157">
        <v>0.68494571372924851</v>
      </c>
      <c r="N456" s="157">
        <v>0.66178329828912896</v>
      </c>
      <c r="O456" s="157">
        <v>0.63940415293635666</v>
      </c>
      <c r="P456" s="157">
        <v>0.61778179027667302</v>
      </c>
      <c r="Q456" s="157">
        <v>0.59689061862480497</v>
      </c>
      <c r="R456" s="157">
        <v>0.57670591171478747</v>
      </c>
      <c r="S456" s="157">
        <v>0.55720377943457733</v>
      </c>
      <c r="T456" s="157">
        <v>0.53836113955031628</v>
      </c>
      <c r="U456" s="157">
        <v>0.52015569038677911</v>
      </c>
      <c r="V456" s="157">
        <v>0.50256588443167061</v>
      </c>
      <c r="W456" s="241"/>
      <c r="X456" s="242"/>
    </row>
    <row r="457" spans="1:24" s="15" customFormat="1" ht="13.5" thickBot="1">
      <c r="A457" s="141"/>
      <c r="B457" s="20" t="s">
        <v>16</v>
      </c>
      <c r="C457" s="226">
        <v>7.1014492753623204E-2</v>
      </c>
      <c r="D457" s="226">
        <v>2.450465588461808E-2</v>
      </c>
      <c r="E457" s="226">
        <v>1.3529140585020335E-2</v>
      </c>
      <c r="F457" s="226">
        <v>4.3572111384928619E-3</v>
      </c>
      <c r="G457" s="226">
        <v>0</v>
      </c>
      <c r="H457" s="226">
        <v>0</v>
      </c>
      <c r="I457" s="226">
        <v>0</v>
      </c>
      <c r="J457" s="226">
        <v>0</v>
      </c>
      <c r="K457" s="226">
        <v>0</v>
      </c>
      <c r="L457" s="226">
        <v>4.2535128822586331E-2</v>
      </c>
      <c r="M457" s="226">
        <v>0</v>
      </c>
      <c r="N457" s="226">
        <v>0</v>
      </c>
      <c r="O457" s="226">
        <v>0</v>
      </c>
      <c r="P457" s="226">
        <v>0</v>
      </c>
      <c r="Q457" s="226">
        <v>0</v>
      </c>
      <c r="R457" s="226">
        <v>0</v>
      </c>
      <c r="S457" s="226">
        <v>0</v>
      </c>
      <c r="T457" s="226">
        <v>0</v>
      </c>
      <c r="U457" s="226">
        <v>0</v>
      </c>
      <c r="V457" s="226">
        <v>0</v>
      </c>
      <c r="W457" s="143">
        <v>0.15594062918434082</v>
      </c>
      <c r="X457" s="227">
        <v>7.7970314592170405E-3</v>
      </c>
    </row>
    <row r="458" spans="1:24" s="15" customFormat="1">
      <c r="A458" s="18"/>
      <c r="B458" s="16"/>
      <c r="C458" s="148"/>
      <c r="D458" s="148"/>
      <c r="E458" s="148"/>
      <c r="F458" s="148"/>
      <c r="G458" s="148"/>
      <c r="H458" s="148"/>
      <c r="I458" s="148"/>
      <c r="J458" s="148"/>
      <c r="K458" s="148"/>
      <c r="L458" s="148"/>
      <c r="M458" s="148"/>
      <c r="N458" s="148"/>
      <c r="O458" s="148"/>
      <c r="P458" s="148"/>
      <c r="Q458" s="148"/>
      <c r="R458" s="148"/>
      <c r="S458" s="148"/>
      <c r="T458" s="148"/>
      <c r="U458" s="148"/>
      <c r="V458" s="148"/>
      <c r="W458" s="148"/>
      <c r="X458" s="148"/>
    </row>
    <row r="459" spans="1:24" s="245" customFormat="1" ht="30.75" customHeight="1">
      <c r="A459" s="1" t="s">
        <v>136</v>
      </c>
      <c r="B459" s="243"/>
      <c r="C459" s="244"/>
      <c r="D459" s="244"/>
      <c r="E459" s="244"/>
      <c r="F459" s="244"/>
      <c r="G459" s="244"/>
      <c r="H459" s="244"/>
      <c r="I459" s="244"/>
      <c r="J459" s="244"/>
      <c r="K459" s="244"/>
      <c r="L459" s="244"/>
      <c r="M459" s="244"/>
      <c r="N459" s="244"/>
      <c r="O459" s="244"/>
      <c r="P459" s="244"/>
      <c r="Q459" s="244"/>
      <c r="R459" s="244"/>
      <c r="S459" s="244"/>
      <c r="T459" s="244"/>
      <c r="U459" s="244"/>
      <c r="V459" s="244"/>
      <c r="W459" s="244"/>
      <c r="X459" s="244"/>
    </row>
    <row r="460" spans="1:24" s="15" customFormat="1" ht="18.75" customHeight="1">
      <c r="A460" s="246"/>
      <c r="B460" s="16"/>
      <c r="C460" s="148"/>
      <c r="D460" s="148"/>
      <c r="E460" s="148"/>
      <c r="F460" s="148"/>
      <c r="G460" s="148"/>
      <c r="H460" s="148"/>
      <c r="I460" s="148"/>
      <c r="J460" s="148"/>
      <c r="K460" s="148"/>
      <c r="L460" s="148"/>
      <c r="M460" s="148"/>
      <c r="N460" s="148"/>
      <c r="O460" s="148"/>
      <c r="P460" s="148"/>
      <c r="Q460" s="148"/>
      <c r="R460" s="148"/>
      <c r="S460" s="148"/>
      <c r="T460" s="148"/>
      <c r="U460" s="148"/>
      <c r="V460" s="148"/>
      <c r="W460" s="148"/>
      <c r="X460" s="148"/>
    </row>
    <row r="461" spans="1:24" s="15" customFormat="1" ht="18.75" customHeight="1">
      <c r="A461" s="228" t="s">
        <v>137</v>
      </c>
      <c r="B461" s="247"/>
      <c r="C461" s="247"/>
      <c r="D461" s="247"/>
      <c r="E461" s="247"/>
      <c r="F461" s="247"/>
      <c r="G461" s="247"/>
      <c r="H461" s="247"/>
      <c r="I461" s="247"/>
      <c r="J461" s="247"/>
      <c r="K461" s="247"/>
      <c r="L461" s="247"/>
      <c r="M461" s="247"/>
      <c r="N461" s="247"/>
      <c r="O461" s="247"/>
      <c r="P461" s="247"/>
      <c r="Q461" s="247"/>
      <c r="R461" s="247"/>
      <c r="S461" s="247"/>
      <c r="T461" s="247"/>
      <c r="U461" s="247"/>
      <c r="V461" s="247"/>
      <c r="W461" s="247"/>
      <c r="X461" s="247"/>
    </row>
    <row r="462" spans="1:24" s="15" customFormat="1" ht="21.75" customHeight="1" thickBot="1">
      <c r="A462" s="230" t="s">
        <v>120</v>
      </c>
      <c r="B462" s="247"/>
      <c r="C462" s="247"/>
      <c r="D462" s="247"/>
      <c r="E462" s="247"/>
      <c r="F462" s="247"/>
      <c r="G462" s="247"/>
      <c r="H462" s="247"/>
      <c r="I462" s="247"/>
      <c r="J462" s="247"/>
      <c r="K462" s="247"/>
      <c r="L462" s="247"/>
      <c r="M462" s="247"/>
      <c r="N462" s="247"/>
      <c r="O462" s="247"/>
      <c r="P462" s="247"/>
      <c r="Q462" s="247"/>
      <c r="R462" s="247"/>
      <c r="S462" s="247"/>
      <c r="T462" s="247"/>
      <c r="U462" s="247"/>
      <c r="V462" s="247"/>
      <c r="W462" s="247"/>
      <c r="X462" s="245"/>
    </row>
    <row r="463" spans="1:24" s="15" customFormat="1" ht="12.75" customHeight="1">
      <c r="A463" s="112" t="s">
        <v>2</v>
      </c>
      <c r="B463" s="113" t="s">
        <v>3</v>
      </c>
      <c r="C463" s="213">
        <v>2013</v>
      </c>
      <c r="D463" s="215">
        <v>2014</v>
      </c>
      <c r="E463" s="215">
        <v>2015</v>
      </c>
      <c r="F463" s="215">
        <v>2016</v>
      </c>
      <c r="G463" s="215">
        <v>2017</v>
      </c>
      <c r="H463" s="215">
        <v>2018</v>
      </c>
      <c r="I463" s="215">
        <v>2019</v>
      </c>
      <c r="J463" s="215">
        <v>2020</v>
      </c>
      <c r="K463" s="215">
        <v>2021</v>
      </c>
      <c r="L463" s="215">
        <v>2022</v>
      </c>
      <c r="M463" s="215">
        <v>2023</v>
      </c>
      <c r="N463" s="215">
        <v>2024</v>
      </c>
      <c r="O463" s="215">
        <v>2025</v>
      </c>
      <c r="P463" s="215">
        <v>2026</v>
      </c>
      <c r="Q463" s="215">
        <v>2027</v>
      </c>
      <c r="R463" s="215">
        <v>2028</v>
      </c>
      <c r="S463" s="215">
        <v>2029</v>
      </c>
      <c r="T463" s="215">
        <v>2030</v>
      </c>
      <c r="U463" s="215">
        <v>2031</v>
      </c>
      <c r="V463" s="215">
        <v>2032</v>
      </c>
      <c r="W463" s="668" t="s">
        <v>4</v>
      </c>
      <c r="X463" s="665" t="s">
        <v>138</v>
      </c>
    </row>
    <row r="464" spans="1:24" s="15" customFormat="1" ht="13.5" thickBot="1">
      <c r="A464" s="19" t="s">
        <v>6</v>
      </c>
      <c r="B464" s="20" t="s">
        <v>7</v>
      </c>
      <c r="C464" s="21">
        <v>1</v>
      </c>
      <c r="D464" s="21">
        <v>2</v>
      </c>
      <c r="E464" s="21">
        <v>3</v>
      </c>
      <c r="F464" s="21">
        <v>4</v>
      </c>
      <c r="G464" s="21">
        <v>5</v>
      </c>
      <c r="H464" s="21">
        <v>6</v>
      </c>
      <c r="I464" s="21">
        <v>7</v>
      </c>
      <c r="J464" s="21">
        <v>8</v>
      </c>
      <c r="K464" s="21">
        <v>9</v>
      </c>
      <c r="L464" s="21">
        <v>10</v>
      </c>
      <c r="M464" s="21">
        <v>11</v>
      </c>
      <c r="N464" s="21">
        <v>12</v>
      </c>
      <c r="O464" s="21">
        <v>13</v>
      </c>
      <c r="P464" s="21">
        <v>14</v>
      </c>
      <c r="Q464" s="21">
        <v>15</v>
      </c>
      <c r="R464" s="21">
        <v>16</v>
      </c>
      <c r="S464" s="21">
        <v>17</v>
      </c>
      <c r="T464" s="21">
        <v>18</v>
      </c>
      <c r="U464" s="21">
        <v>19</v>
      </c>
      <c r="V464" s="21">
        <v>20</v>
      </c>
      <c r="W464" s="669"/>
      <c r="X464" s="662"/>
    </row>
    <row r="465" spans="1:25" s="15" customFormat="1">
      <c r="A465" s="126" t="s">
        <v>83</v>
      </c>
      <c r="B465" s="183"/>
      <c r="C465" s="234"/>
      <c r="D465" s="12"/>
      <c r="E465" s="12"/>
      <c r="F465" s="12"/>
      <c r="G465" s="12"/>
      <c r="H465" s="12"/>
      <c r="I465" s="12"/>
      <c r="J465" s="12"/>
      <c r="K465" s="12"/>
      <c r="L465" s="12"/>
      <c r="M465" s="12"/>
      <c r="N465" s="12"/>
      <c r="O465" s="12"/>
      <c r="P465" s="12"/>
      <c r="Q465" s="12"/>
      <c r="R465" s="12"/>
      <c r="S465" s="12"/>
      <c r="T465" s="12"/>
      <c r="U465" s="12"/>
      <c r="V465" s="12"/>
      <c r="W465" s="216"/>
      <c r="X465" s="217"/>
    </row>
    <row r="466" spans="1:25" s="15" customFormat="1" ht="25.5">
      <c r="A466" s="18"/>
      <c r="B466" s="156" t="s">
        <v>121</v>
      </c>
      <c r="C466" s="234"/>
      <c r="D466" s="12"/>
      <c r="E466" s="12"/>
      <c r="F466" s="12"/>
      <c r="G466" s="12"/>
      <c r="H466" s="12"/>
      <c r="I466" s="12"/>
      <c r="J466" s="12"/>
      <c r="K466" s="12"/>
      <c r="L466" s="12"/>
      <c r="M466" s="12"/>
      <c r="N466" s="12"/>
      <c r="O466" s="12"/>
      <c r="P466" s="12"/>
      <c r="Q466" s="12"/>
      <c r="R466" s="12"/>
      <c r="S466" s="12"/>
      <c r="T466" s="12"/>
      <c r="U466" s="12"/>
      <c r="V466" s="12"/>
      <c r="W466" s="235"/>
      <c r="X466" s="14"/>
    </row>
    <row r="467" spans="1:25" s="15" customFormat="1">
      <c r="A467" s="18"/>
      <c r="B467" s="225" t="s">
        <v>123</v>
      </c>
      <c r="C467" s="237">
        <v>4.1999999999999997E-3</v>
      </c>
      <c r="D467" s="221">
        <v>0</v>
      </c>
      <c r="E467" s="221">
        <v>0</v>
      </c>
      <c r="F467" s="221">
        <v>0</v>
      </c>
      <c r="G467" s="221">
        <v>0</v>
      </c>
      <c r="H467" s="221">
        <v>0</v>
      </c>
      <c r="I467" s="221">
        <v>0</v>
      </c>
      <c r="J467" s="221">
        <v>0</v>
      </c>
      <c r="K467" s="221">
        <v>0</v>
      </c>
      <c r="L467" s="221">
        <v>0</v>
      </c>
      <c r="M467" s="221">
        <v>0</v>
      </c>
      <c r="N467" s="221">
        <v>0</v>
      </c>
      <c r="O467" s="221">
        <v>0</v>
      </c>
      <c r="P467" s="221">
        <v>0</v>
      </c>
      <c r="Q467" s="221">
        <v>0</v>
      </c>
      <c r="R467" s="221">
        <v>0</v>
      </c>
      <c r="S467" s="221">
        <v>0</v>
      </c>
      <c r="T467" s="221">
        <v>0</v>
      </c>
      <c r="U467" s="221">
        <v>0</v>
      </c>
      <c r="V467" s="221">
        <v>0</v>
      </c>
      <c r="W467" s="218">
        <v>4.1999999999999997E-3</v>
      </c>
      <c r="X467" s="219">
        <v>2.0999999999999998E-4</v>
      </c>
    </row>
    <row r="468" spans="1:25" s="15" customFormat="1">
      <c r="A468" s="18"/>
      <c r="B468" s="225" t="s">
        <v>122</v>
      </c>
      <c r="C468" s="236">
        <v>0</v>
      </c>
      <c r="D468" s="236">
        <v>0</v>
      </c>
      <c r="E468" s="236">
        <v>0</v>
      </c>
      <c r="F468" s="236">
        <v>0</v>
      </c>
      <c r="G468" s="236">
        <v>0</v>
      </c>
      <c r="H468" s="236">
        <v>0</v>
      </c>
      <c r="I468" s="236">
        <v>0</v>
      </c>
      <c r="J468" s="236">
        <v>0</v>
      </c>
      <c r="K468" s="236">
        <v>0</v>
      </c>
      <c r="L468" s="237">
        <v>1.2E-2</v>
      </c>
      <c r="M468" s="221">
        <v>0</v>
      </c>
      <c r="N468" s="221">
        <v>0</v>
      </c>
      <c r="O468" s="221">
        <v>0</v>
      </c>
      <c r="P468" s="221">
        <v>0</v>
      </c>
      <c r="Q468" s="221">
        <v>0</v>
      </c>
      <c r="R468" s="221">
        <v>0</v>
      </c>
      <c r="S468" s="221">
        <v>0</v>
      </c>
      <c r="T468" s="221">
        <v>0</v>
      </c>
      <c r="U468" s="221">
        <v>0</v>
      </c>
      <c r="V468" s="221">
        <v>0</v>
      </c>
      <c r="W468" s="218">
        <v>1.2E-2</v>
      </c>
      <c r="X468" s="219">
        <v>6.0000000000000006E-4</v>
      </c>
    </row>
    <row r="469" spans="1:25">
      <c r="W469" s="119"/>
      <c r="Y469" s="205"/>
    </row>
    <row r="470" spans="1:25" s="15" customFormat="1">
      <c r="B470" s="248"/>
      <c r="C470" s="157"/>
      <c r="D470" s="157"/>
      <c r="E470" s="157"/>
      <c r="F470" s="157"/>
      <c r="G470" s="157"/>
      <c r="H470" s="157"/>
      <c r="I470" s="157"/>
      <c r="J470" s="157"/>
      <c r="K470" s="157"/>
      <c r="L470" s="157"/>
      <c r="M470" s="157"/>
      <c r="N470" s="157"/>
      <c r="O470" s="157"/>
      <c r="P470" s="157"/>
      <c r="Q470" s="157"/>
      <c r="R470" s="157"/>
      <c r="S470" s="157"/>
      <c r="T470" s="157"/>
      <c r="U470" s="157"/>
      <c r="V470" s="157"/>
      <c r="W470" s="240"/>
      <c r="X470" s="220"/>
    </row>
    <row r="471" spans="1:25" s="15" customFormat="1">
      <c r="B471" s="121" t="s">
        <v>70</v>
      </c>
      <c r="C471" s="221">
        <v>0</v>
      </c>
      <c r="D471" s="221">
        <v>0</v>
      </c>
      <c r="E471" s="221">
        <v>0</v>
      </c>
      <c r="F471" s="221">
        <v>0</v>
      </c>
      <c r="G471" s="221">
        <v>0</v>
      </c>
      <c r="H471" s="221">
        <v>0</v>
      </c>
      <c r="I471" s="221">
        <v>0</v>
      </c>
      <c r="J471" s="221">
        <v>0</v>
      </c>
      <c r="K471" s="221">
        <v>0</v>
      </c>
      <c r="L471" s="221">
        <v>0</v>
      </c>
      <c r="M471" s="221">
        <v>0</v>
      </c>
      <c r="N471" s="221">
        <v>0</v>
      </c>
      <c r="O471" s="221">
        <v>0</v>
      </c>
      <c r="P471" s="221">
        <v>0</v>
      </c>
      <c r="Q471" s="221">
        <v>0</v>
      </c>
      <c r="R471" s="221">
        <v>0</v>
      </c>
      <c r="S471" s="221">
        <v>0</v>
      </c>
      <c r="T471" s="221">
        <v>0</v>
      </c>
      <c r="U471" s="221">
        <v>0</v>
      </c>
      <c r="V471" s="221">
        <v>0</v>
      </c>
      <c r="W471" s="218">
        <v>0</v>
      </c>
      <c r="X471" s="219">
        <v>0</v>
      </c>
    </row>
    <row r="472" spans="1:25" s="15" customFormat="1">
      <c r="B472" s="121"/>
      <c r="C472" s="221"/>
      <c r="D472" s="221"/>
      <c r="E472" s="221"/>
      <c r="F472" s="221"/>
      <c r="G472" s="221"/>
      <c r="H472" s="221"/>
      <c r="I472" s="221"/>
      <c r="J472" s="221"/>
      <c r="K472" s="221"/>
      <c r="L472" s="221"/>
      <c r="M472" s="221"/>
      <c r="N472" s="221"/>
      <c r="O472" s="221"/>
      <c r="P472" s="221"/>
      <c r="Q472" s="221"/>
      <c r="R472" s="221"/>
      <c r="S472" s="221"/>
      <c r="T472" s="221"/>
      <c r="U472" s="221"/>
      <c r="V472" s="221"/>
      <c r="W472" s="240"/>
      <c r="X472" s="220"/>
    </row>
    <row r="473" spans="1:25" s="15" customFormat="1">
      <c r="B473" s="128" t="s">
        <v>71</v>
      </c>
      <c r="C473" s="157">
        <v>4.1999999999999997E-3</v>
      </c>
      <c r="D473" s="157">
        <v>0</v>
      </c>
      <c r="E473" s="157">
        <v>0</v>
      </c>
      <c r="F473" s="157">
        <v>0</v>
      </c>
      <c r="G473" s="157">
        <v>0</v>
      </c>
      <c r="H473" s="157">
        <v>0</v>
      </c>
      <c r="I473" s="157">
        <v>0</v>
      </c>
      <c r="J473" s="157">
        <v>0</v>
      </c>
      <c r="K473" s="157">
        <v>0</v>
      </c>
      <c r="L473" s="157">
        <v>1.2E-2</v>
      </c>
      <c r="M473" s="157">
        <v>0</v>
      </c>
      <c r="N473" s="157">
        <v>0</v>
      </c>
      <c r="O473" s="157">
        <v>0</v>
      </c>
      <c r="P473" s="157">
        <v>0</v>
      </c>
      <c r="Q473" s="157">
        <v>0</v>
      </c>
      <c r="R473" s="157">
        <v>0</v>
      </c>
      <c r="S473" s="157">
        <v>0</v>
      </c>
      <c r="T473" s="157">
        <v>0</v>
      </c>
      <c r="U473" s="157">
        <v>0</v>
      </c>
      <c r="V473" s="157">
        <v>0</v>
      </c>
      <c r="W473" s="218">
        <v>1.6199999999999999E-2</v>
      </c>
      <c r="X473" s="219">
        <v>8.0999999999999996E-4</v>
      </c>
    </row>
    <row r="474" spans="1:25" s="15" customFormat="1">
      <c r="B474" s="128" t="s">
        <v>72</v>
      </c>
      <c r="C474" s="157">
        <v>0</v>
      </c>
      <c r="D474" s="157">
        <v>0</v>
      </c>
      <c r="E474" s="157">
        <v>0</v>
      </c>
      <c r="F474" s="157">
        <v>0</v>
      </c>
      <c r="G474" s="157">
        <v>0</v>
      </c>
      <c r="H474" s="157">
        <v>0</v>
      </c>
      <c r="I474" s="157">
        <v>0</v>
      </c>
      <c r="J474" s="157">
        <v>0</v>
      </c>
      <c r="K474" s="157">
        <v>0</v>
      </c>
      <c r="L474" s="157">
        <v>0</v>
      </c>
      <c r="M474" s="157">
        <v>0</v>
      </c>
      <c r="N474" s="157">
        <v>0</v>
      </c>
      <c r="O474" s="157">
        <v>0</v>
      </c>
      <c r="P474" s="157">
        <v>0</v>
      </c>
      <c r="Q474" s="157">
        <v>0</v>
      </c>
      <c r="R474" s="157">
        <v>0</v>
      </c>
      <c r="S474" s="157">
        <v>0</v>
      </c>
      <c r="T474" s="157">
        <v>0</v>
      </c>
      <c r="U474" s="157">
        <v>0</v>
      </c>
      <c r="V474" s="157">
        <v>0</v>
      </c>
      <c r="W474" s="218">
        <v>0</v>
      </c>
      <c r="X474" s="219">
        <v>0</v>
      </c>
    </row>
    <row r="475" spans="1:25" s="15" customFormat="1">
      <c r="A475" s="129"/>
      <c r="B475" s="130" t="s">
        <v>22</v>
      </c>
      <c r="C475" s="222">
        <v>4.1999999999999997E-3</v>
      </c>
      <c r="D475" s="222">
        <v>0</v>
      </c>
      <c r="E475" s="222">
        <v>0</v>
      </c>
      <c r="F475" s="222">
        <v>0</v>
      </c>
      <c r="G475" s="222">
        <v>0</v>
      </c>
      <c r="H475" s="222">
        <v>0</v>
      </c>
      <c r="I475" s="222">
        <v>0</v>
      </c>
      <c r="J475" s="222">
        <v>0</v>
      </c>
      <c r="K475" s="222">
        <v>0</v>
      </c>
      <c r="L475" s="222">
        <v>1.2E-2</v>
      </c>
      <c r="M475" s="222">
        <v>0</v>
      </c>
      <c r="N475" s="222">
        <v>0</v>
      </c>
      <c r="O475" s="222">
        <v>0</v>
      </c>
      <c r="P475" s="222">
        <v>0</v>
      </c>
      <c r="Q475" s="222">
        <v>0</v>
      </c>
      <c r="R475" s="222">
        <v>0</v>
      </c>
      <c r="S475" s="222">
        <v>0</v>
      </c>
      <c r="T475" s="222">
        <v>0</v>
      </c>
      <c r="U475" s="222">
        <v>0</v>
      </c>
      <c r="V475" s="222">
        <v>0</v>
      </c>
      <c r="W475" s="223">
        <v>1.6199999999999999E-2</v>
      </c>
      <c r="X475" s="224">
        <v>8.0999999999999996E-4</v>
      </c>
    </row>
    <row r="476" spans="1:25" s="15" customFormat="1">
      <c r="B476" s="127"/>
      <c r="C476" s="157"/>
      <c r="D476" s="157"/>
      <c r="E476" s="157"/>
      <c r="F476" s="157"/>
      <c r="G476" s="157"/>
      <c r="H476" s="157"/>
      <c r="I476" s="157"/>
      <c r="J476" s="157"/>
      <c r="K476" s="157"/>
      <c r="L476" s="157"/>
      <c r="M476" s="157"/>
      <c r="N476" s="157"/>
      <c r="O476" s="157"/>
      <c r="P476" s="157"/>
      <c r="Q476" s="157"/>
      <c r="R476" s="157"/>
      <c r="S476" s="157"/>
      <c r="T476" s="157"/>
      <c r="U476" s="157"/>
      <c r="V476" s="157"/>
      <c r="W476" s="240"/>
      <c r="X476" s="220"/>
    </row>
    <row r="477" spans="1:25" s="15" customFormat="1">
      <c r="A477" s="126"/>
      <c r="B477" s="225" t="s">
        <v>15</v>
      </c>
      <c r="C477" s="157">
        <v>0.96618357487922713</v>
      </c>
      <c r="D477" s="157">
        <v>0.93351070036640305</v>
      </c>
      <c r="E477" s="157">
        <v>0.90194270566802237</v>
      </c>
      <c r="F477" s="157">
        <v>0.87144222769857238</v>
      </c>
      <c r="G477" s="157">
        <v>0.84197316685852419</v>
      </c>
      <c r="H477" s="157">
        <v>0.81350064430775282</v>
      </c>
      <c r="I477" s="157">
        <v>0.78599096068381913</v>
      </c>
      <c r="J477" s="157">
        <v>0.75941155621625056</v>
      </c>
      <c r="K477" s="157">
        <v>0.73373097218961414</v>
      </c>
      <c r="L477" s="157">
        <v>0.70891881370977217</v>
      </c>
      <c r="M477" s="157">
        <v>0.68494571372924851</v>
      </c>
      <c r="N477" s="157">
        <v>0.66178329828912896</v>
      </c>
      <c r="O477" s="157">
        <v>0.63940415293635666</v>
      </c>
      <c r="P477" s="157">
        <v>0.61778179027667302</v>
      </c>
      <c r="Q477" s="157">
        <v>0.59689061862480497</v>
      </c>
      <c r="R477" s="157">
        <v>0.57670591171478747</v>
      </c>
      <c r="S477" s="157">
        <v>0.55720377943457733</v>
      </c>
      <c r="T477" s="157">
        <v>0.53836113955031628</v>
      </c>
      <c r="U477" s="157">
        <v>0.52015569038677911</v>
      </c>
      <c r="V477" s="157">
        <v>0.50256588443167061</v>
      </c>
      <c r="W477" s="241"/>
      <c r="X477" s="242"/>
    </row>
    <row r="478" spans="1:25" s="15" customFormat="1" ht="13.5" thickBot="1">
      <c r="A478" s="141"/>
      <c r="B478" s="20" t="s">
        <v>16</v>
      </c>
      <c r="C478" s="226">
        <v>4.0579710144927538E-3</v>
      </c>
      <c r="D478" s="226">
        <v>0</v>
      </c>
      <c r="E478" s="226">
        <v>0</v>
      </c>
      <c r="F478" s="226">
        <v>0</v>
      </c>
      <c r="G478" s="226">
        <v>0</v>
      </c>
      <c r="H478" s="226">
        <v>0</v>
      </c>
      <c r="I478" s="226">
        <v>0</v>
      </c>
      <c r="J478" s="226">
        <v>0</v>
      </c>
      <c r="K478" s="226">
        <v>0</v>
      </c>
      <c r="L478" s="226">
        <v>8.5070257645172669E-3</v>
      </c>
      <c r="M478" s="226">
        <v>0</v>
      </c>
      <c r="N478" s="226">
        <v>0</v>
      </c>
      <c r="O478" s="226">
        <v>0</v>
      </c>
      <c r="P478" s="226">
        <v>0</v>
      </c>
      <c r="Q478" s="226">
        <v>0</v>
      </c>
      <c r="R478" s="226">
        <v>0</v>
      </c>
      <c r="S478" s="226">
        <v>0</v>
      </c>
      <c r="T478" s="226">
        <v>0</v>
      </c>
      <c r="U478" s="226">
        <v>0</v>
      </c>
      <c r="V478" s="226">
        <v>0</v>
      </c>
      <c r="W478" s="143">
        <v>1.2564996779010022E-2</v>
      </c>
      <c r="X478" s="227">
        <v>6.2824983895050108E-4</v>
      </c>
    </row>
    <row r="481" spans="1:24" s="15" customFormat="1" ht="23.25" customHeight="1">
      <c r="A481" s="228" t="s">
        <v>139</v>
      </c>
      <c r="B481" s="247"/>
      <c r="C481" s="247"/>
      <c r="D481" s="247"/>
      <c r="E481" s="247"/>
      <c r="F481" s="247"/>
      <c r="G481" s="247"/>
      <c r="H481" s="247"/>
      <c r="I481" s="247"/>
      <c r="J481" s="247"/>
      <c r="K481" s="247"/>
      <c r="L481" s="247"/>
      <c r="M481" s="247"/>
      <c r="N481" s="247"/>
      <c r="O481" s="247"/>
      <c r="P481" s="247"/>
      <c r="Q481" s="247"/>
      <c r="R481" s="247"/>
      <c r="S481" s="247"/>
      <c r="T481" s="247"/>
      <c r="U481" s="247"/>
      <c r="V481" s="247"/>
      <c r="W481" s="247"/>
      <c r="X481" s="247"/>
    </row>
    <row r="482" spans="1:24" s="15" customFormat="1" ht="22.5" customHeight="1" thickBot="1">
      <c r="A482" s="230" t="s">
        <v>120</v>
      </c>
      <c r="B482" s="247"/>
      <c r="C482" s="247"/>
      <c r="D482" s="247"/>
      <c r="E482" s="247"/>
      <c r="F482" s="247"/>
      <c r="G482" s="247"/>
      <c r="H482" s="247"/>
      <c r="I482" s="247"/>
      <c r="J482" s="247"/>
      <c r="K482" s="247"/>
      <c r="L482" s="247"/>
      <c r="M482" s="247"/>
      <c r="N482" s="247"/>
      <c r="O482" s="247"/>
      <c r="P482" s="247"/>
      <c r="Q482" s="247"/>
      <c r="R482" s="247"/>
      <c r="S482" s="247"/>
      <c r="T482" s="247"/>
      <c r="U482" s="247"/>
      <c r="V482" s="247"/>
      <c r="W482" s="247"/>
      <c r="X482" s="245"/>
    </row>
    <row r="483" spans="1:24" s="15" customFormat="1" ht="12.75" customHeight="1">
      <c r="A483" s="112" t="s">
        <v>2</v>
      </c>
      <c r="B483" s="113" t="s">
        <v>3</v>
      </c>
      <c r="C483" s="213">
        <v>2013</v>
      </c>
      <c r="D483" s="215">
        <v>2014</v>
      </c>
      <c r="E483" s="215">
        <v>2015</v>
      </c>
      <c r="F483" s="215">
        <v>2016</v>
      </c>
      <c r="G483" s="215">
        <v>2017</v>
      </c>
      <c r="H483" s="215">
        <v>2018</v>
      </c>
      <c r="I483" s="215">
        <v>2019</v>
      </c>
      <c r="J483" s="215">
        <v>2020</v>
      </c>
      <c r="K483" s="215">
        <v>2021</v>
      </c>
      <c r="L483" s="215">
        <v>2022</v>
      </c>
      <c r="M483" s="215">
        <v>2023</v>
      </c>
      <c r="N483" s="215">
        <v>2024</v>
      </c>
      <c r="O483" s="215">
        <v>2025</v>
      </c>
      <c r="P483" s="215">
        <v>2026</v>
      </c>
      <c r="Q483" s="215">
        <v>2027</v>
      </c>
      <c r="R483" s="215">
        <v>2028</v>
      </c>
      <c r="S483" s="215">
        <v>2029</v>
      </c>
      <c r="T483" s="215">
        <v>2030</v>
      </c>
      <c r="U483" s="215">
        <v>2031</v>
      </c>
      <c r="V483" s="215">
        <v>2032</v>
      </c>
      <c r="W483" s="668" t="s">
        <v>4</v>
      </c>
      <c r="X483" s="665" t="s">
        <v>138</v>
      </c>
    </row>
    <row r="484" spans="1:24" s="15" customFormat="1" ht="13.5" thickBot="1">
      <c r="A484" s="19" t="s">
        <v>6</v>
      </c>
      <c r="B484" s="20" t="s">
        <v>7</v>
      </c>
      <c r="C484" s="21">
        <v>1</v>
      </c>
      <c r="D484" s="21">
        <v>2</v>
      </c>
      <c r="E484" s="21">
        <v>3</v>
      </c>
      <c r="F484" s="21">
        <v>4</v>
      </c>
      <c r="G484" s="21">
        <v>5</v>
      </c>
      <c r="H484" s="21">
        <v>6</v>
      </c>
      <c r="I484" s="21">
        <v>7</v>
      </c>
      <c r="J484" s="21">
        <v>8</v>
      </c>
      <c r="K484" s="21">
        <v>9</v>
      </c>
      <c r="L484" s="21">
        <v>10</v>
      </c>
      <c r="M484" s="21">
        <v>11</v>
      </c>
      <c r="N484" s="21">
        <v>12</v>
      </c>
      <c r="O484" s="21">
        <v>13</v>
      </c>
      <c r="P484" s="21">
        <v>14</v>
      </c>
      <c r="Q484" s="21">
        <v>15</v>
      </c>
      <c r="R484" s="21">
        <v>16</v>
      </c>
      <c r="S484" s="21">
        <v>17</v>
      </c>
      <c r="T484" s="21">
        <v>18</v>
      </c>
      <c r="U484" s="21">
        <v>19</v>
      </c>
      <c r="V484" s="21">
        <v>20</v>
      </c>
      <c r="W484" s="669"/>
      <c r="X484" s="662"/>
    </row>
    <row r="485" spans="1:24" s="15" customFormat="1">
      <c r="A485" s="126" t="s">
        <v>83</v>
      </c>
      <c r="B485" s="183"/>
      <c r="C485" s="234"/>
      <c r="D485" s="12"/>
      <c r="E485" s="12"/>
      <c r="F485" s="12"/>
      <c r="G485" s="12"/>
      <c r="H485" s="12"/>
      <c r="I485" s="12"/>
      <c r="J485" s="12"/>
      <c r="K485" s="12"/>
      <c r="L485" s="12"/>
      <c r="M485" s="12"/>
      <c r="N485" s="12"/>
      <c r="O485" s="12"/>
      <c r="P485" s="12"/>
      <c r="Q485" s="12"/>
      <c r="R485" s="12"/>
      <c r="S485" s="12"/>
      <c r="T485" s="12"/>
      <c r="U485" s="12"/>
      <c r="V485" s="12"/>
      <c r="W485" s="216"/>
      <c r="X485" s="217"/>
    </row>
    <row r="486" spans="1:24" s="15" customFormat="1" ht="25.5">
      <c r="A486" s="18"/>
      <c r="B486" s="156" t="s">
        <v>121</v>
      </c>
      <c r="C486" s="234"/>
      <c r="D486" s="12"/>
      <c r="E486" s="12"/>
      <c r="F486" s="12"/>
      <c r="G486" s="12"/>
      <c r="H486" s="12"/>
      <c r="I486" s="12"/>
      <c r="J486" s="12"/>
      <c r="K486" s="12"/>
      <c r="L486" s="12"/>
      <c r="M486" s="12"/>
      <c r="N486" s="12"/>
      <c r="O486" s="12"/>
      <c r="P486" s="12"/>
      <c r="Q486" s="12"/>
      <c r="R486" s="12"/>
      <c r="S486" s="12"/>
      <c r="T486" s="12"/>
      <c r="U486" s="12"/>
      <c r="V486" s="12"/>
      <c r="W486" s="235"/>
      <c r="X486" s="14"/>
    </row>
    <row r="487" spans="1:24" s="15" customFormat="1">
      <c r="A487" s="18"/>
      <c r="B487" s="225" t="s">
        <v>140</v>
      </c>
      <c r="C487" s="237">
        <v>0</v>
      </c>
      <c r="D487" s="237">
        <v>0</v>
      </c>
      <c r="E487" s="237">
        <v>0</v>
      </c>
      <c r="F487" s="237">
        <v>0</v>
      </c>
      <c r="G487" s="237">
        <v>0</v>
      </c>
      <c r="H487" s="237">
        <v>0</v>
      </c>
      <c r="I487" s="237">
        <v>0</v>
      </c>
      <c r="J487" s="237">
        <v>0</v>
      </c>
      <c r="K487" s="237">
        <v>0</v>
      </c>
      <c r="L487" s="237">
        <v>1.2E-2</v>
      </c>
      <c r="M487" s="237">
        <v>0</v>
      </c>
      <c r="N487" s="237">
        <v>0</v>
      </c>
      <c r="O487" s="237">
        <v>0</v>
      </c>
      <c r="P487" s="237">
        <v>0</v>
      </c>
      <c r="Q487" s="237">
        <v>0</v>
      </c>
      <c r="R487" s="237">
        <v>0</v>
      </c>
      <c r="S487" s="237">
        <v>0</v>
      </c>
      <c r="T487" s="237">
        <v>0</v>
      </c>
      <c r="U487" s="237">
        <v>0</v>
      </c>
      <c r="V487" s="237">
        <v>0</v>
      </c>
      <c r="W487" s="218">
        <v>4.1999999999999997E-3</v>
      </c>
      <c r="X487" s="219">
        <v>2.0999999999999998E-4</v>
      </c>
    </row>
    <row r="488" spans="1:24" s="15" customFormat="1">
      <c r="A488" s="18"/>
      <c r="B488" s="225" t="s">
        <v>126</v>
      </c>
      <c r="C488" s="237">
        <v>0.01</v>
      </c>
      <c r="D488" s="237">
        <v>0.01</v>
      </c>
      <c r="E488" s="237">
        <v>0.01</v>
      </c>
      <c r="F488" s="237">
        <v>0</v>
      </c>
      <c r="G488" s="237">
        <v>0</v>
      </c>
      <c r="H488" s="237">
        <v>0</v>
      </c>
      <c r="I488" s="237">
        <v>0</v>
      </c>
      <c r="J488" s="237">
        <v>0</v>
      </c>
      <c r="K488" s="237">
        <v>0</v>
      </c>
      <c r="L488" s="237">
        <v>0</v>
      </c>
      <c r="M488" s="237">
        <v>0</v>
      </c>
      <c r="N488" s="237">
        <v>0</v>
      </c>
      <c r="O488" s="237">
        <v>0</v>
      </c>
      <c r="P488" s="237">
        <v>0</v>
      </c>
      <c r="Q488" s="237">
        <v>0</v>
      </c>
      <c r="R488" s="237">
        <v>0</v>
      </c>
      <c r="S488" s="237">
        <v>0</v>
      </c>
      <c r="T488" s="237">
        <v>0</v>
      </c>
      <c r="U488" s="237">
        <v>0</v>
      </c>
      <c r="V488" s="237">
        <v>0</v>
      </c>
      <c r="W488" s="218">
        <v>0.03</v>
      </c>
      <c r="X488" s="219">
        <v>1.5E-3</v>
      </c>
    </row>
    <row r="489" spans="1:24" s="15" customFormat="1">
      <c r="A489" s="18"/>
      <c r="B489" s="225" t="s">
        <v>127</v>
      </c>
      <c r="C489" s="237">
        <v>1.2E-2</v>
      </c>
      <c r="D489" s="237">
        <v>0</v>
      </c>
      <c r="E489" s="237">
        <v>0</v>
      </c>
      <c r="F489" s="237">
        <v>0</v>
      </c>
      <c r="G489" s="237">
        <v>0</v>
      </c>
      <c r="H489" s="237">
        <v>0</v>
      </c>
      <c r="I489" s="237">
        <v>0</v>
      </c>
      <c r="J489" s="237">
        <v>0</v>
      </c>
      <c r="K489" s="237">
        <v>0</v>
      </c>
      <c r="L489" s="237">
        <v>0</v>
      </c>
      <c r="M489" s="237">
        <v>0</v>
      </c>
      <c r="N489" s="237">
        <v>0</v>
      </c>
      <c r="O489" s="237">
        <v>0</v>
      </c>
      <c r="P489" s="237">
        <v>0</v>
      </c>
      <c r="Q489" s="237">
        <v>0</v>
      </c>
      <c r="R489" s="237">
        <v>0</v>
      </c>
      <c r="S489" s="237">
        <v>0</v>
      </c>
      <c r="T489" s="237">
        <v>0</v>
      </c>
      <c r="U489" s="237">
        <v>0</v>
      </c>
      <c r="V489" s="237">
        <v>0</v>
      </c>
      <c r="W489" s="218">
        <v>1.2E-2</v>
      </c>
      <c r="X489" s="219">
        <v>6.0000000000000006E-4</v>
      </c>
    </row>
    <row r="490" spans="1:24" s="15" customFormat="1">
      <c r="A490" s="18"/>
      <c r="B490" s="225" t="s">
        <v>128</v>
      </c>
      <c r="C490" s="237">
        <v>1.4999999999999999E-2</v>
      </c>
      <c r="D490" s="237">
        <v>5.0000000000000001E-3</v>
      </c>
      <c r="E490" s="237">
        <v>5.0000000000000001E-3</v>
      </c>
      <c r="F490" s="237">
        <v>5.0000000000000001E-3</v>
      </c>
      <c r="G490" s="237">
        <v>0</v>
      </c>
      <c r="H490" s="237">
        <v>0</v>
      </c>
      <c r="I490" s="237">
        <v>0</v>
      </c>
      <c r="J490" s="237">
        <v>0</v>
      </c>
      <c r="K490" s="237">
        <v>0</v>
      </c>
      <c r="L490" s="237">
        <v>0</v>
      </c>
      <c r="M490" s="237">
        <v>0</v>
      </c>
      <c r="N490" s="237">
        <v>0</v>
      </c>
      <c r="O490" s="237">
        <v>0</v>
      </c>
      <c r="P490" s="237">
        <v>0</v>
      </c>
      <c r="Q490" s="237">
        <v>0</v>
      </c>
      <c r="R490" s="237">
        <v>0</v>
      </c>
      <c r="S490" s="237">
        <v>0</v>
      </c>
      <c r="T490" s="237">
        <v>0</v>
      </c>
      <c r="U490" s="237">
        <v>0</v>
      </c>
      <c r="V490" s="237">
        <v>0</v>
      </c>
      <c r="W490" s="218">
        <v>2.5000000000000001E-3</v>
      </c>
      <c r="X490" s="219">
        <v>1.25E-4</v>
      </c>
    </row>
    <row r="491" spans="1:24" s="15" customFormat="1">
      <c r="A491" s="18"/>
      <c r="B491" s="225" t="s">
        <v>129</v>
      </c>
      <c r="C491" s="821" t="s">
        <v>32</v>
      </c>
      <c r="D491" s="821"/>
      <c r="E491" s="821"/>
      <c r="F491" s="821"/>
      <c r="G491" s="821"/>
      <c r="H491" s="821"/>
      <c r="I491" s="821"/>
      <c r="J491" s="821"/>
      <c r="K491" s="821"/>
      <c r="L491" s="821"/>
      <c r="M491" s="821"/>
      <c r="N491" s="821"/>
      <c r="O491" s="821"/>
      <c r="P491" s="821"/>
      <c r="Q491" s="821"/>
      <c r="R491" s="821"/>
      <c r="S491" s="821"/>
      <c r="T491" s="821"/>
      <c r="U491" s="821"/>
      <c r="V491" s="822"/>
      <c r="W491" s="218"/>
      <c r="X491" s="219"/>
    </row>
    <row r="492" spans="1:24" s="15" customFormat="1">
      <c r="A492" s="18"/>
      <c r="B492" s="225" t="s">
        <v>130</v>
      </c>
      <c r="C492" s="821" t="s">
        <v>32</v>
      </c>
      <c r="D492" s="821"/>
      <c r="E492" s="821"/>
      <c r="F492" s="821"/>
      <c r="G492" s="821"/>
      <c r="H492" s="821"/>
      <c r="I492" s="821"/>
      <c r="J492" s="821"/>
      <c r="K492" s="821"/>
      <c r="L492" s="821"/>
      <c r="M492" s="821"/>
      <c r="N492" s="821"/>
      <c r="O492" s="821"/>
      <c r="P492" s="821"/>
      <c r="Q492" s="821"/>
      <c r="R492" s="821"/>
      <c r="S492" s="821"/>
      <c r="T492" s="821"/>
      <c r="U492" s="821"/>
      <c r="V492" s="822"/>
      <c r="W492" s="218"/>
      <c r="X492" s="219"/>
    </row>
    <row r="493" spans="1:24" s="15" customFormat="1">
      <c r="A493" s="18"/>
      <c r="B493" s="225" t="s">
        <v>131</v>
      </c>
      <c r="C493" s="821" t="s">
        <v>32</v>
      </c>
      <c r="D493" s="821"/>
      <c r="E493" s="821"/>
      <c r="F493" s="821"/>
      <c r="G493" s="821"/>
      <c r="H493" s="821"/>
      <c r="I493" s="821"/>
      <c r="J493" s="821"/>
      <c r="K493" s="821"/>
      <c r="L493" s="821"/>
      <c r="M493" s="821"/>
      <c r="N493" s="821"/>
      <c r="O493" s="821"/>
      <c r="P493" s="821"/>
      <c r="Q493" s="821"/>
      <c r="R493" s="821"/>
      <c r="S493" s="821"/>
      <c r="T493" s="821"/>
      <c r="U493" s="821"/>
      <c r="V493" s="822"/>
      <c r="W493" s="218"/>
      <c r="X493" s="219"/>
    </row>
    <row r="494" spans="1:24" s="15" customFormat="1">
      <c r="A494" s="18"/>
      <c r="B494" s="225" t="s">
        <v>132</v>
      </c>
      <c r="C494" s="236">
        <v>0</v>
      </c>
      <c r="D494" s="236">
        <v>0</v>
      </c>
      <c r="E494" s="236">
        <v>0</v>
      </c>
      <c r="F494" s="236">
        <v>0</v>
      </c>
      <c r="G494" s="236">
        <v>0</v>
      </c>
      <c r="H494" s="236">
        <v>0</v>
      </c>
      <c r="I494" s="236">
        <v>0</v>
      </c>
      <c r="J494" s="236">
        <v>0</v>
      </c>
      <c r="K494" s="236">
        <v>0</v>
      </c>
      <c r="L494" s="237">
        <v>1.2E-2</v>
      </c>
      <c r="M494" s="221">
        <v>0</v>
      </c>
      <c r="N494" s="221">
        <v>0</v>
      </c>
      <c r="O494" s="221">
        <v>0</v>
      </c>
      <c r="P494" s="221">
        <v>0</v>
      </c>
      <c r="Q494" s="221">
        <v>0</v>
      </c>
      <c r="R494" s="221">
        <v>0</v>
      </c>
      <c r="S494" s="221">
        <v>0</v>
      </c>
      <c r="T494" s="221">
        <v>0</v>
      </c>
      <c r="U494" s="221">
        <v>0</v>
      </c>
      <c r="V494" s="221">
        <v>0</v>
      </c>
      <c r="W494" s="218">
        <v>1.2E-2</v>
      </c>
      <c r="X494" s="219">
        <v>6.0000000000000006E-4</v>
      </c>
    </row>
    <row r="495" spans="1:24" s="15" customFormat="1">
      <c r="A495" s="18"/>
      <c r="B495" s="117"/>
      <c r="C495" s="234"/>
      <c r="D495" s="12"/>
      <c r="E495" s="12"/>
      <c r="F495" s="12"/>
      <c r="G495" s="12"/>
      <c r="H495" s="12"/>
      <c r="I495" s="12"/>
      <c r="J495" s="12"/>
      <c r="K495" s="12"/>
      <c r="L495" s="12"/>
      <c r="M495" s="12"/>
      <c r="N495" s="12"/>
      <c r="O495" s="12"/>
      <c r="P495" s="12"/>
      <c r="Q495" s="12"/>
      <c r="R495" s="12"/>
      <c r="S495" s="12"/>
      <c r="T495" s="12"/>
      <c r="U495" s="12"/>
      <c r="V495" s="12"/>
      <c r="W495" s="235"/>
      <c r="X495" s="14"/>
    </row>
    <row r="496" spans="1:24" s="15" customFormat="1">
      <c r="B496" s="248"/>
      <c r="C496" s="157"/>
      <c r="D496" s="157"/>
      <c r="E496" s="157"/>
      <c r="F496" s="157"/>
      <c r="G496" s="157"/>
      <c r="H496" s="157"/>
      <c r="I496" s="157"/>
      <c r="J496" s="157"/>
      <c r="K496" s="157"/>
      <c r="L496" s="157"/>
      <c r="M496" s="157"/>
      <c r="N496" s="157"/>
      <c r="O496" s="157"/>
      <c r="P496" s="157"/>
      <c r="Q496" s="157"/>
      <c r="R496" s="157"/>
      <c r="S496" s="157"/>
      <c r="T496" s="157"/>
      <c r="U496" s="157"/>
      <c r="V496" s="157"/>
      <c r="W496" s="240"/>
      <c r="X496" s="220"/>
    </row>
    <row r="497" spans="1:24" s="15" customFormat="1">
      <c r="B497" s="121" t="s">
        <v>70</v>
      </c>
      <c r="C497" s="221">
        <v>0</v>
      </c>
      <c r="D497" s="221">
        <v>0</v>
      </c>
      <c r="E497" s="221">
        <v>0</v>
      </c>
      <c r="F497" s="221">
        <v>0</v>
      </c>
      <c r="G497" s="221">
        <v>0</v>
      </c>
      <c r="H497" s="221">
        <v>0</v>
      </c>
      <c r="I497" s="221">
        <v>0</v>
      </c>
      <c r="J497" s="221">
        <v>0</v>
      </c>
      <c r="K497" s="221">
        <v>0</v>
      </c>
      <c r="L497" s="221">
        <v>0</v>
      </c>
      <c r="M497" s="221">
        <v>0</v>
      </c>
      <c r="N497" s="221">
        <v>0</v>
      </c>
      <c r="O497" s="221">
        <v>0</v>
      </c>
      <c r="P497" s="221">
        <v>0</v>
      </c>
      <c r="Q497" s="221">
        <v>0</v>
      </c>
      <c r="R497" s="221">
        <v>0</v>
      </c>
      <c r="S497" s="221">
        <v>0</v>
      </c>
      <c r="T497" s="221">
        <v>0</v>
      </c>
      <c r="U497" s="221">
        <v>0</v>
      </c>
      <c r="V497" s="221">
        <v>0</v>
      </c>
      <c r="W497" s="218">
        <v>0</v>
      </c>
      <c r="X497" s="219">
        <v>0</v>
      </c>
    </row>
    <row r="498" spans="1:24" s="15" customFormat="1">
      <c r="B498" s="121"/>
      <c r="C498" s="221"/>
      <c r="D498" s="221"/>
      <c r="E498" s="221"/>
      <c r="F498" s="221"/>
      <c r="G498" s="221"/>
      <c r="H498" s="221"/>
      <c r="I498" s="221"/>
      <c r="J498" s="221"/>
      <c r="K498" s="221"/>
      <c r="L498" s="221"/>
      <c r="M498" s="221"/>
      <c r="N498" s="221"/>
      <c r="O498" s="221"/>
      <c r="P498" s="221"/>
      <c r="Q498" s="221"/>
      <c r="R498" s="221"/>
      <c r="S498" s="221"/>
      <c r="T498" s="221"/>
      <c r="U498" s="221"/>
      <c r="V498" s="221"/>
      <c r="W498" s="240"/>
      <c r="X498" s="220"/>
    </row>
    <row r="499" spans="1:24" s="15" customFormat="1">
      <c r="B499" s="128" t="s">
        <v>71</v>
      </c>
      <c r="C499" s="157">
        <v>7.2000000000000008E-2</v>
      </c>
      <c r="D499" s="157">
        <v>3.125E-2</v>
      </c>
      <c r="E499" s="157">
        <v>0.02</v>
      </c>
      <c r="F499" s="157">
        <v>0.01</v>
      </c>
      <c r="G499" s="157">
        <v>0</v>
      </c>
      <c r="H499" s="157">
        <v>0</v>
      </c>
      <c r="I499" s="157">
        <v>0</v>
      </c>
      <c r="J499" s="157">
        <v>0</v>
      </c>
      <c r="K499" s="157">
        <v>0</v>
      </c>
      <c r="L499" s="157">
        <v>2.4E-2</v>
      </c>
      <c r="M499" s="157">
        <v>0</v>
      </c>
      <c r="N499" s="157">
        <v>0</v>
      </c>
      <c r="O499" s="157">
        <v>0</v>
      </c>
      <c r="P499" s="157">
        <v>0</v>
      </c>
      <c r="Q499" s="157">
        <v>0</v>
      </c>
      <c r="R499" s="157">
        <v>0</v>
      </c>
      <c r="S499" s="157">
        <v>0</v>
      </c>
      <c r="T499" s="157">
        <v>0</v>
      </c>
      <c r="U499" s="157">
        <v>0</v>
      </c>
      <c r="V499" s="157">
        <v>0</v>
      </c>
      <c r="W499" s="218">
        <v>0.22175000000000003</v>
      </c>
      <c r="X499" s="219">
        <v>1.1087500000000002E-2</v>
      </c>
    </row>
    <row r="500" spans="1:24" s="15" customFormat="1">
      <c r="B500" s="128" t="s">
        <v>72</v>
      </c>
      <c r="C500" s="157">
        <v>0</v>
      </c>
      <c r="D500" s="157">
        <v>0</v>
      </c>
      <c r="E500" s="157">
        <v>0</v>
      </c>
      <c r="F500" s="157">
        <v>0</v>
      </c>
      <c r="G500" s="157">
        <v>0</v>
      </c>
      <c r="H500" s="157">
        <v>0</v>
      </c>
      <c r="I500" s="157">
        <v>0</v>
      </c>
      <c r="J500" s="157">
        <v>0</v>
      </c>
      <c r="K500" s="157">
        <v>0</v>
      </c>
      <c r="L500" s="157">
        <v>0</v>
      </c>
      <c r="M500" s="157">
        <v>0</v>
      </c>
      <c r="N500" s="157">
        <v>0</v>
      </c>
      <c r="O500" s="157">
        <v>0</v>
      </c>
      <c r="P500" s="157">
        <v>0</v>
      </c>
      <c r="Q500" s="157">
        <v>0</v>
      </c>
      <c r="R500" s="157">
        <v>0</v>
      </c>
      <c r="S500" s="157">
        <v>0</v>
      </c>
      <c r="T500" s="157">
        <v>0</v>
      </c>
      <c r="U500" s="157">
        <v>0</v>
      </c>
      <c r="V500" s="157">
        <v>0</v>
      </c>
      <c r="W500" s="218">
        <v>0</v>
      </c>
      <c r="X500" s="219">
        <v>0</v>
      </c>
    </row>
    <row r="501" spans="1:24" s="15" customFormat="1">
      <c r="A501" s="129"/>
      <c r="B501" s="130" t="s">
        <v>22</v>
      </c>
      <c r="C501" s="222">
        <v>7.2000000000000008E-2</v>
      </c>
      <c r="D501" s="222">
        <v>3.125E-2</v>
      </c>
      <c r="E501" s="222">
        <v>0.02</v>
      </c>
      <c r="F501" s="222">
        <v>0.01</v>
      </c>
      <c r="G501" s="222">
        <v>0</v>
      </c>
      <c r="H501" s="222">
        <v>0</v>
      </c>
      <c r="I501" s="222">
        <v>0</v>
      </c>
      <c r="J501" s="222">
        <v>0</v>
      </c>
      <c r="K501" s="222">
        <v>0</v>
      </c>
      <c r="L501" s="222">
        <v>2.4E-2</v>
      </c>
      <c r="M501" s="222">
        <v>0</v>
      </c>
      <c r="N501" s="222">
        <v>0</v>
      </c>
      <c r="O501" s="222">
        <v>0</v>
      </c>
      <c r="P501" s="222">
        <v>0</v>
      </c>
      <c r="Q501" s="222">
        <v>0</v>
      </c>
      <c r="R501" s="222">
        <v>0</v>
      </c>
      <c r="S501" s="222">
        <v>0</v>
      </c>
      <c r="T501" s="222">
        <v>0</v>
      </c>
      <c r="U501" s="222">
        <v>0</v>
      </c>
      <c r="V501" s="222">
        <v>0</v>
      </c>
      <c r="W501" s="223">
        <v>0.22175000000000003</v>
      </c>
      <c r="X501" s="224">
        <v>1.1087500000000002E-2</v>
      </c>
    </row>
    <row r="502" spans="1:24" s="15" customFormat="1">
      <c r="B502" s="127"/>
      <c r="C502" s="157"/>
      <c r="D502" s="157"/>
      <c r="E502" s="157"/>
      <c r="F502" s="157"/>
      <c r="G502" s="157"/>
      <c r="H502" s="157"/>
      <c r="I502" s="157"/>
      <c r="J502" s="157"/>
      <c r="K502" s="157"/>
      <c r="L502" s="157"/>
      <c r="M502" s="157"/>
      <c r="N502" s="157"/>
      <c r="O502" s="157"/>
      <c r="P502" s="157"/>
      <c r="Q502" s="157"/>
      <c r="R502" s="157"/>
      <c r="S502" s="157"/>
      <c r="T502" s="157"/>
      <c r="U502" s="157"/>
      <c r="V502" s="157"/>
      <c r="W502" s="240"/>
      <c r="X502" s="220"/>
    </row>
    <row r="503" spans="1:24" s="15" customFormat="1">
      <c r="A503" s="126"/>
      <c r="B503" s="225" t="s">
        <v>15</v>
      </c>
      <c r="C503" s="157">
        <v>0.96618357487922713</v>
      </c>
      <c r="D503" s="157">
        <v>0.93351070036640305</v>
      </c>
      <c r="E503" s="157">
        <v>0.90194270566802237</v>
      </c>
      <c r="F503" s="157">
        <v>0.87144222769857238</v>
      </c>
      <c r="G503" s="157">
        <v>0.84197316685852419</v>
      </c>
      <c r="H503" s="157">
        <v>0.81350064430775282</v>
      </c>
      <c r="I503" s="157">
        <v>0.78599096068381913</v>
      </c>
      <c r="J503" s="157">
        <v>0.75941155621625056</v>
      </c>
      <c r="K503" s="157">
        <v>0.73373097218961414</v>
      </c>
      <c r="L503" s="157">
        <v>0.70891881370977217</v>
      </c>
      <c r="M503" s="157">
        <v>0.68494571372924851</v>
      </c>
      <c r="N503" s="157">
        <v>0.66178329828912896</v>
      </c>
      <c r="O503" s="157">
        <v>0.63940415293635666</v>
      </c>
      <c r="P503" s="157">
        <v>0.61778179027667302</v>
      </c>
      <c r="Q503" s="157">
        <v>0.59689061862480497</v>
      </c>
      <c r="R503" s="157">
        <v>0.57670591171478747</v>
      </c>
      <c r="S503" s="157">
        <v>0.55720377943457733</v>
      </c>
      <c r="T503" s="157">
        <v>0.53836113955031628</v>
      </c>
      <c r="U503" s="157">
        <v>0.52015569038677911</v>
      </c>
      <c r="V503" s="157">
        <v>0.50256588443167061</v>
      </c>
      <c r="W503" s="241"/>
      <c r="X503" s="242"/>
    </row>
    <row r="504" spans="1:24" s="15" customFormat="1" ht="13.5" thickBot="1">
      <c r="A504" s="141"/>
      <c r="B504" s="20" t="s">
        <v>16</v>
      </c>
      <c r="C504" s="226">
        <v>6.9565217391304363E-2</v>
      </c>
      <c r="D504" s="226">
        <v>2.9172209386450095E-2</v>
      </c>
      <c r="E504" s="226">
        <v>1.8038854113360449E-2</v>
      </c>
      <c r="F504" s="226">
        <v>8.7144222769857237E-3</v>
      </c>
      <c r="G504" s="226">
        <v>0</v>
      </c>
      <c r="H504" s="226">
        <v>0</v>
      </c>
      <c r="I504" s="226">
        <v>0</v>
      </c>
      <c r="J504" s="226">
        <v>0</v>
      </c>
      <c r="K504" s="226">
        <v>0</v>
      </c>
      <c r="L504" s="226">
        <v>1.7014051529034534E-2</v>
      </c>
      <c r="M504" s="226">
        <v>0</v>
      </c>
      <c r="N504" s="226">
        <v>0</v>
      </c>
      <c r="O504" s="226">
        <v>0</v>
      </c>
      <c r="P504" s="226">
        <v>0</v>
      </c>
      <c r="Q504" s="226">
        <v>0</v>
      </c>
      <c r="R504" s="226">
        <v>0</v>
      </c>
      <c r="S504" s="226">
        <v>0</v>
      </c>
      <c r="T504" s="226">
        <v>0</v>
      </c>
      <c r="U504" s="226">
        <v>0</v>
      </c>
      <c r="V504" s="226">
        <v>0</v>
      </c>
      <c r="W504" s="143">
        <v>0.14250475469713517</v>
      </c>
      <c r="X504" s="227">
        <v>1.025233106072989E-2</v>
      </c>
    </row>
    <row r="507" spans="1:24" s="15" customFormat="1" ht="24" customHeight="1">
      <c r="A507" s="228" t="s">
        <v>141</v>
      </c>
      <c r="B507" s="247"/>
      <c r="C507" s="247"/>
      <c r="D507" s="247"/>
      <c r="E507" s="247"/>
      <c r="F507" s="247"/>
      <c r="G507" s="247"/>
      <c r="H507" s="247"/>
      <c r="I507" s="247"/>
      <c r="J507" s="247"/>
      <c r="K507" s="247"/>
      <c r="L507" s="247"/>
      <c r="M507" s="247"/>
      <c r="N507" s="247"/>
      <c r="O507" s="247"/>
      <c r="P507" s="247"/>
      <c r="Q507" s="247"/>
      <c r="R507" s="247"/>
      <c r="S507" s="247"/>
      <c r="T507" s="247"/>
      <c r="U507" s="247"/>
      <c r="V507" s="247"/>
      <c r="W507" s="247"/>
      <c r="X507" s="247"/>
    </row>
    <row r="508" spans="1:24" s="15" customFormat="1" ht="22.5" customHeight="1" thickBot="1">
      <c r="A508" s="230" t="s">
        <v>120</v>
      </c>
      <c r="B508" s="247"/>
      <c r="C508" s="247"/>
      <c r="D508" s="247"/>
      <c r="E508" s="247"/>
      <c r="F508" s="247"/>
      <c r="G508" s="247"/>
      <c r="H508" s="247"/>
      <c r="I508" s="247"/>
      <c r="J508" s="247"/>
      <c r="K508" s="247"/>
      <c r="L508" s="247"/>
      <c r="M508" s="247"/>
      <c r="N508" s="247"/>
      <c r="O508" s="247"/>
      <c r="P508" s="247"/>
      <c r="Q508" s="247"/>
      <c r="R508" s="247"/>
      <c r="S508" s="247"/>
      <c r="T508" s="247"/>
      <c r="U508" s="247"/>
      <c r="V508" s="247"/>
      <c r="W508" s="247"/>
      <c r="X508" s="245"/>
    </row>
    <row r="509" spans="1:24" s="15" customFormat="1" ht="12.75" customHeight="1">
      <c r="A509" s="112" t="s">
        <v>2</v>
      </c>
      <c r="B509" s="113" t="s">
        <v>3</v>
      </c>
      <c r="C509" s="213">
        <v>2013</v>
      </c>
      <c r="D509" s="215">
        <v>2014</v>
      </c>
      <c r="E509" s="215">
        <v>2015</v>
      </c>
      <c r="F509" s="215">
        <v>2016</v>
      </c>
      <c r="G509" s="215">
        <v>2017</v>
      </c>
      <c r="H509" s="215">
        <v>2018</v>
      </c>
      <c r="I509" s="215">
        <v>2019</v>
      </c>
      <c r="J509" s="215">
        <v>2020</v>
      </c>
      <c r="K509" s="215">
        <v>2021</v>
      </c>
      <c r="L509" s="215">
        <v>2022</v>
      </c>
      <c r="M509" s="215">
        <v>2023</v>
      </c>
      <c r="N509" s="215">
        <v>2024</v>
      </c>
      <c r="O509" s="215">
        <v>2025</v>
      </c>
      <c r="P509" s="215">
        <v>2026</v>
      </c>
      <c r="Q509" s="215">
        <v>2027</v>
      </c>
      <c r="R509" s="215">
        <v>2028</v>
      </c>
      <c r="S509" s="215">
        <v>2029</v>
      </c>
      <c r="T509" s="215">
        <v>2030</v>
      </c>
      <c r="U509" s="215">
        <v>2031</v>
      </c>
      <c r="V509" s="215">
        <v>2032</v>
      </c>
      <c r="W509" s="668" t="s">
        <v>4</v>
      </c>
      <c r="X509" s="665" t="s">
        <v>138</v>
      </c>
    </row>
    <row r="510" spans="1:24" s="15" customFormat="1" ht="13.5" thickBot="1">
      <c r="A510" s="19" t="s">
        <v>6</v>
      </c>
      <c r="B510" s="20" t="s">
        <v>7</v>
      </c>
      <c r="C510" s="21">
        <v>1</v>
      </c>
      <c r="D510" s="21">
        <v>2</v>
      </c>
      <c r="E510" s="21">
        <v>3</v>
      </c>
      <c r="F510" s="21">
        <v>4</v>
      </c>
      <c r="G510" s="21">
        <v>5</v>
      </c>
      <c r="H510" s="21">
        <v>6</v>
      </c>
      <c r="I510" s="21">
        <v>7</v>
      </c>
      <c r="J510" s="21">
        <v>8</v>
      </c>
      <c r="K510" s="21">
        <v>9</v>
      </c>
      <c r="L510" s="21">
        <v>10</v>
      </c>
      <c r="M510" s="21">
        <v>11</v>
      </c>
      <c r="N510" s="21">
        <v>12</v>
      </c>
      <c r="O510" s="21">
        <v>13</v>
      </c>
      <c r="P510" s="21">
        <v>14</v>
      </c>
      <c r="Q510" s="21">
        <v>15</v>
      </c>
      <c r="R510" s="21">
        <v>16</v>
      </c>
      <c r="S510" s="21">
        <v>17</v>
      </c>
      <c r="T510" s="21">
        <v>18</v>
      </c>
      <c r="U510" s="21">
        <v>19</v>
      </c>
      <c r="V510" s="21">
        <v>20</v>
      </c>
      <c r="W510" s="669"/>
      <c r="X510" s="662"/>
    </row>
    <row r="511" spans="1:24" s="15" customFormat="1">
      <c r="A511" s="126" t="s">
        <v>83</v>
      </c>
      <c r="B511" s="183"/>
      <c r="C511" s="234"/>
      <c r="D511" s="12"/>
      <c r="E511" s="12"/>
      <c r="F511" s="12"/>
      <c r="G511" s="12"/>
      <c r="H511" s="12"/>
      <c r="I511" s="12"/>
      <c r="J511" s="12"/>
      <c r="K511" s="12"/>
      <c r="L511" s="12"/>
      <c r="M511" s="12"/>
      <c r="N511" s="12"/>
      <c r="O511" s="12"/>
      <c r="P511" s="12"/>
      <c r="Q511" s="12"/>
      <c r="R511" s="12"/>
      <c r="S511" s="12"/>
      <c r="T511" s="12"/>
      <c r="U511" s="12"/>
      <c r="V511" s="12"/>
      <c r="W511" s="216"/>
      <c r="X511" s="217"/>
    </row>
    <row r="512" spans="1:24" s="15" customFormat="1" ht="25.5">
      <c r="A512" s="18"/>
      <c r="B512" s="156" t="s">
        <v>121</v>
      </c>
      <c r="C512" s="234"/>
      <c r="D512" s="12"/>
      <c r="E512" s="12"/>
      <c r="F512" s="12"/>
      <c r="G512" s="12"/>
      <c r="H512" s="12"/>
      <c r="I512" s="12"/>
      <c r="J512" s="12"/>
      <c r="K512" s="12"/>
      <c r="L512" s="12"/>
      <c r="M512" s="12"/>
      <c r="N512" s="12"/>
      <c r="O512" s="12"/>
      <c r="P512" s="12"/>
      <c r="Q512" s="12"/>
      <c r="R512" s="12"/>
      <c r="S512" s="12"/>
      <c r="T512" s="12"/>
      <c r="U512" s="12"/>
      <c r="V512" s="12"/>
      <c r="W512" s="235"/>
      <c r="X512" s="14"/>
    </row>
    <row r="513" spans="1:24" s="15" customFormat="1">
      <c r="A513" s="18"/>
      <c r="B513" s="225" t="s">
        <v>125</v>
      </c>
      <c r="C513" s="821" t="s">
        <v>32</v>
      </c>
      <c r="D513" s="821"/>
      <c r="E513" s="821"/>
      <c r="F513" s="821"/>
      <c r="G513" s="821"/>
      <c r="H513" s="821"/>
      <c r="I513" s="821"/>
      <c r="J513" s="821"/>
      <c r="K513" s="821"/>
      <c r="L513" s="821"/>
      <c r="M513" s="821"/>
      <c r="N513" s="821"/>
      <c r="O513" s="821"/>
      <c r="P513" s="821"/>
      <c r="Q513" s="821"/>
      <c r="R513" s="821"/>
      <c r="S513" s="821"/>
      <c r="T513" s="821"/>
      <c r="U513" s="821"/>
      <c r="V513" s="822"/>
      <c r="W513" s="218"/>
      <c r="X513" s="219"/>
    </row>
    <row r="514" spans="1:24" s="15" customFormat="1">
      <c r="A514" s="18"/>
      <c r="B514" s="117"/>
      <c r="C514" s="234"/>
      <c r="D514" s="12"/>
      <c r="E514" s="12"/>
      <c r="F514" s="12"/>
      <c r="G514" s="12"/>
      <c r="H514" s="12"/>
      <c r="I514" s="12"/>
      <c r="J514" s="12"/>
      <c r="K514" s="12"/>
      <c r="L514" s="12"/>
      <c r="M514" s="12"/>
      <c r="N514" s="12"/>
      <c r="O514" s="12"/>
      <c r="P514" s="12"/>
      <c r="Q514" s="12"/>
      <c r="R514" s="12"/>
      <c r="S514" s="12"/>
      <c r="T514" s="12"/>
      <c r="U514" s="12"/>
      <c r="V514" s="12"/>
      <c r="W514" s="235"/>
      <c r="X514" s="14"/>
    </row>
    <row r="515" spans="1:24" s="15" customFormat="1">
      <c r="B515" s="248"/>
      <c r="C515" s="157"/>
      <c r="D515" s="157"/>
      <c r="E515" s="157"/>
      <c r="F515" s="157"/>
      <c r="G515" s="157"/>
      <c r="H515" s="157"/>
      <c r="I515" s="157"/>
      <c r="J515" s="157"/>
      <c r="K515" s="157"/>
      <c r="L515" s="157"/>
      <c r="M515" s="157"/>
      <c r="N515" s="157"/>
      <c r="O515" s="157"/>
      <c r="P515" s="157"/>
      <c r="Q515" s="157"/>
      <c r="R515" s="157"/>
      <c r="S515" s="157"/>
      <c r="T515" s="157"/>
      <c r="U515" s="157"/>
      <c r="V515" s="157"/>
      <c r="W515" s="240"/>
      <c r="X515" s="220"/>
    </row>
    <row r="516" spans="1:24" s="15" customFormat="1">
      <c r="B516" s="121" t="s">
        <v>70</v>
      </c>
      <c r="C516" s="221">
        <v>0</v>
      </c>
      <c r="D516" s="221">
        <v>0</v>
      </c>
      <c r="E516" s="221">
        <v>0</v>
      </c>
      <c r="F516" s="221">
        <v>0</v>
      </c>
      <c r="G516" s="221">
        <v>0</v>
      </c>
      <c r="H516" s="221">
        <v>0</v>
      </c>
      <c r="I516" s="221">
        <v>0</v>
      </c>
      <c r="J516" s="221">
        <v>0</v>
      </c>
      <c r="K516" s="221">
        <v>0</v>
      </c>
      <c r="L516" s="221">
        <v>0</v>
      </c>
      <c r="M516" s="221">
        <v>0</v>
      </c>
      <c r="N516" s="221">
        <v>0</v>
      </c>
      <c r="O516" s="221">
        <v>0</v>
      </c>
      <c r="P516" s="221">
        <v>0</v>
      </c>
      <c r="Q516" s="221">
        <v>0</v>
      </c>
      <c r="R516" s="221">
        <v>0</v>
      </c>
      <c r="S516" s="221">
        <v>0</v>
      </c>
      <c r="T516" s="221">
        <v>0</v>
      </c>
      <c r="U516" s="221">
        <v>0</v>
      </c>
      <c r="V516" s="221">
        <v>0</v>
      </c>
      <c r="W516" s="218">
        <v>0</v>
      </c>
      <c r="X516" s="219">
        <v>0</v>
      </c>
    </row>
    <row r="517" spans="1:24" s="15" customFormat="1">
      <c r="B517" s="121"/>
      <c r="C517" s="221"/>
      <c r="D517" s="221"/>
      <c r="E517" s="221"/>
      <c r="F517" s="221"/>
      <c r="G517" s="221"/>
      <c r="H517" s="221"/>
      <c r="I517" s="221"/>
      <c r="J517" s="221"/>
      <c r="K517" s="221"/>
      <c r="L517" s="221"/>
      <c r="M517" s="221"/>
      <c r="N517" s="221"/>
      <c r="O517" s="221"/>
      <c r="P517" s="221"/>
      <c r="Q517" s="221"/>
      <c r="R517" s="221"/>
      <c r="S517" s="221"/>
      <c r="T517" s="221"/>
      <c r="U517" s="221"/>
      <c r="V517" s="221"/>
      <c r="W517" s="240"/>
      <c r="X517" s="220"/>
    </row>
    <row r="518" spans="1:24" s="15" customFormat="1">
      <c r="B518" s="128" t="s">
        <v>71</v>
      </c>
      <c r="C518" s="157">
        <v>5.5999999999999999E-3</v>
      </c>
      <c r="D518" s="157">
        <v>0</v>
      </c>
      <c r="E518" s="157">
        <v>0</v>
      </c>
      <c r="F518" s="157">
        <v>0</v>
      </c>
      <c r="G518" s="157">
        <v>0</v>
      </c>
      <c r="H518" s="157">
        <v>0</v>
      </c>
      <c r="I518" s="157">
        <v>0</v>
      </c>
      <c r="J518" s="157">
        <v>0</v>
      </c>
      <c r="K518" s="157">
        <v>0</v>
      </c>
      <c r="L518" s="157">
        <v>0</v>
      </c>
      <c r="M518" s="157">
        <v>0</v>
      </c>
      <c r="N518" s="157">
        <v>0</v>
      </c>
      <c r="O518" s="157">
        <v>0</v>
      </c>
      <c r="P518" s="157">
        <v>0</v>
      </c>
      <c r="Q518" s="157">
        <v>0</v>
      </c>
      <c r="R518" s="157">
        <v>0</v>
      </c>
      <c r="S518" s="157">
        <v>0</v>
      </c>
      <c r="T518" s="157">
        <v>0</v>
      </c>
      <c r="U518" s="157">
        <v>0</v>
      </c>
      <c r="V518" s="157">
        <v>0</v>
      </c>
      <c r="W518" s="218">
        <v>0.22175000000000003</v>
      </c>
      <c r="X518" s="219">
        <v>1.1087500000000002E-2</v>
      </c>
    </row>
    <row r="519" spans="1:24" s="15" customFormat="1">
      <c r="B519" s="128" t="s">
        <v>72</v>
      </c>
      <c r="C519" s="157">
        <v>0</v>
      </c>
      <c r="D519" s="157">
        <v>0</v>
      </c>
      <c r="E519" s="157">
        <v>0</v>
      </c>
      <c r="F519" s="157">
        <v>0</v>
      </c>
      <c r="G519" s="157">
        <v>0</v>
      </c>
      <c r="H519" s="157">
        <v>0</v>
      </c>
      <c r="I519" s="157">
        <v>0</v>
      </c>
      <c r="J519" s="157">
        <v>0</v>
      </c>
      <c r="K519" s="157">
        <v>0</v>
      </c>
      <c r="L519" s="157">
        <v>0</v>
      </c>
      <c r="M519" s="157">
        <v>0</v>
      </c>
      <c r="N519" s="157">
        <v>0</v>
      </c>
      <c r="O519" s="157">
        <v>0</v>
      </c>
      <c r="P519" s="157">
        <v>0</v>
      </c>
      <c r="Q519" s="157">
        <v>0</v>
      </c>
      <c r="R519" s="157">
        <v>0</v>
      </c>
      <c r="S519" s="157">
        <v>0</v>
      </c>
      <c r="T519" s="157">
        <v>0</v>
      </c>
      <c r="U519" s="157">
        <v>0</v>
      </c>
      <c r="V519" s="157">
        <v>0</v>
      </c>
      <c r="W519" s="218">
        <v>0</v>
      </c>
      <c r="X519" s="219">
        <v>0</v>
      </c>
    </row>
    <row r="520" spans="1:24" s="15" customFormat="1">
      <c r="A520" s="129"/>
      <c r="B520" s="130" t="s">
        <v>22</v>
      </c>
      <c r="C520" s="222">
        <v>5.5999999999999999E-3</v>
      </c>
      <c r="D520" s="222">
        <v>0</v>
      </c>
      <c r="E520" s="222">
        <v>0</v>
      </c>
      <c r="F520" s="222">
        <v>0</v>
      </c>
      <c r="G520" s="222">
        <v>0</v>
      </c>
      <c r="H520" s="222">
        <v>0</v>
      </c>
      <c r="I520" s="222">
        <v>0</v>
      </c>
      <c r="J520" s="222">
        <v>0</v>
      </c>
      <c r="K520" s="222">
        <v>0</v>
      </c>
      <c r="L520" s="222">
        <v>0</v>
      </c>
      <c r="M520" s="222">
        <v>0</v>
      </c>
      <c r="N520" s="222">
        <v>0</v>
      </c>
      <c r="O520" s="222">
        <v>0</v>
      </c>
      <c r="P520" s="222">
        <v>0</v>
      </c>
      <c r="Q520" s="222">
        <v>0</v>
      </c>
      <c r="R520" s="222">
        <v>0</v>
      </c>
      <c r="S520" s="222">
        <v>0</v>
      </c>
      <c r="T520" s="222">
        <v>0</v>
      </c>
      <c r="U520" s="222">
        <v>0</v>
      </c>
      <c r="V520" s="222">
        <v>0</v>
      </c>
      <c r="W520" s="223">
        <v>0.22175000000000003</v>
      </c>
      <c r="X520" s="224">
        <v>1.1087500000000002E-2</v>
      </c>
    </row>
    <row r="521" spans="1:24" s="15" customFormat="1">
      <c r="B521" s="127"/>
      <c r="C521" s="157"/>
      <c r="D521" s="157"/>
      <c r="E521" s="157"/>
      <c r="F521" s="157"/>
      <c r="G521" s="157"/>
      <c r="H521" s="157"/>
      <c r="I521" s="157"/>
      <c r="J521" s="157"/>
      <c r="K521" s="157"/>
      <c r="L521" s="157"/>
      <c r="M521" s="157"/>
      <c r="N521" s="157"/>
      <c r="O521" s="157"/>
      <c r="P521" s="157"/>
      <c r="Q521" s="157"/>
      <c r="R521" s="157"/>
      <c r="S521" s="157"/>
      <c r="T521" s="157"/>
      <c r="U521" s="157"/>
      <c r="V521" s="157"/>
      <c r="W521" s="240"/>
      <c r="X521" s="220"/>
    </row>
    <row r="522" spans="1:24" s="15" customFormat="1">
      <c r="A522" s="126"/>
      <c r="B522" s="225" t="s">
        <v>15</v>
      </c>
      <c r="C522" s="157">
        <v>0.96618357487922713</v>
      </c>
      <c r="D522" s="157">
        <v>0.93351070036640305</v>
      </c>
      <c r="E522" s="157">
        <v>0.90194270566802237</v>
      </c>
      <c r="F522" s="157">
        <v>0.87144222769857238</v>
      </c>
      <c r="G522" s="157">
        <v>0.84197316685852419</v>
      </c>
      <c r="H522" s="157">
        <v>0.81350064430775282</v>
      </c>
      <c r="I522" s="157">
        <v>0.78599096068381913</v>
      </c>
      <c r="J522" s="157">
        <v>0.75941155621625056</v>
      </c>
      <c r="K522" s="157">
        <v>0.73373097218961414</v>
      </c>
      <c r="L522" s="157">
        <v>0.70891881370977217</v>
      </c>
      <c r="M522" s="157">
        <v>0.68494571372924851</v>
      </c>
      <c r="N522" s="157">
        <v>0.66178329828912896</v>
      </c>
      <c r="O522" s="157">
        <v>0.63940415293635666</v>
      </c>
      <c r="P522" s="157">
        <v>0.61778179027667302</v>
      </c>
      <c r="Q522" s="157">
        <v>0.59689061862480497</v>
      </c>
      <c r="R522" s="157">
        <v>0.57670591171478747</v>
      </c>
      <c r="S522" s="157">
        <v>0.55720377943457733</v>
      </c>
      <c r="T522" s="157">
        <v>0.53836113955031628</v>
      </c>
      <c r="U522" s="157">
        <v>0.52015569038677911</v>
      </c>
      <c r="V522" s="157">
        <v>0.50256588443167061</v>
      </c>
      <c r="W522" s="241"/>
      <c r="X522" s="242"/>
    </row>
    <row r="523" spans="1:24" s="15" customFormat="1" ht="13.5" thickBot="1">
      <c r="A523" s="141"/>
      <c r="B523" s="20" t="s">
        <v>16</v>
      </c>
      <c r="C523" s="226">
        <v>5.4106280193236718E-3</v>
      </c>
      <c r="D523" s="226">
        <v>0</v>
      </c>
      <c r="E523" s="226">
        <v>0</v>
      </c>
      <c r="F523" s="226">
        <v>0</v>
      </c>
      <c r="G523" s="226">
        <v>0</v>
      </c>
      <c r="H523" s="226">
        <v>0</v>
      </c>
      <c r="I523" s="226">
        <v>0</v>
      </c>
      <c r="J523" s="226">
        <v>0</v>
      </c>
      <c r="K523" s="226">
        <v>0</v>
      </c>
      <c r="L523" s="226">
        <v>0</v>
      </c>
      <c r="M523" s="226">
        <v>0</v>
      </c>
      <c r="N523" s="226">
        <v>0</v>
      </c>
      <c r="O523" s="226">
        <v>0</v>
      </c>
      <c r="P523" s="226">
        <v>0</v>
      </c>
      <c r="Q523" s="226">
        <v>0</v>
      </c>
      <c r="R523" s="226">
        <v>0</v>
      </c>
      <c r="S523" s="226">
        <v>0</v>
      </c>
      <c r="T523" s="226">
        <v>0</v>
      </c>
      <c r="U523" s="226">
        <v>0</v>
      </c>
      <c r="V523" s="226">
        <v>0</v>
      </c>
      <c r="W523" s="143">
        <v>5.4106280193236718E-3</v>
      </c>
      <c r="X523" s="227">
        <v>1.025233106072989E-2</v>
      </c>
    </row>
    <row r="526" spans="1:24" s="15" customFormat="1" ht="20.25" customHeight="1">
      <c r="A526" s="228" t="s">
        <v>142</v>
      </c>
      <c r="B526" s="247"/>
      <c r="C526" s="247"/>
      <c r="D526" s="247"/>
      <c r="E526" s="247"/>
      <c r="F526" s="247"/>
      <c r="G526" s="247"/>
      <c r="H526" s="247"/>
      <c r="I526" s="247"/>
      <c r="J526" s="247"/>
      <c r="K526" s="247"/>
      <c r="L526" s="247"/>
      <c r="M526" s="247"/>
      <c r="N526" s="247"/>
      <c r="O526" s="247"/>
      <c r="P526" s="247"/>
      <c r="Q526" s="247"/>
      <c r="R526" s="247"/>
      <c r="S526" s="247"/>
      <c r="T526" s="247"/>
      <c r="U526" s="247"/>
      <c r="V526" s="247"/>
      <c r="W526" s="247"/>
      <c r="X526" s="247"/>
    </row>
    <row r="527" spans="1:24" s="15" customFormat="1" ht="20.25" customHeight="1" thickBot="1">
      <c r="A527" s="230" t="s">
        <v>120</v>
      </c>
      <c r="B527" s="247"/>
      <c r="C527" s="247"/>
      <c r="D527" s="247"/>
      <c r="E527" s="247"/>
      <c r="F527" s="247"/>
      <c r="G527" s="247"/>
      <c r="H527" s="247"/>
      <c r="I527" s="247"/>
      <c r="J527" s="247"/>
      <c r="K527" s="247"/>
      <c r="L527" s="247"/>
      <c r="M527" s="247"/>
      <c r="N527" s="247"/>
      <c r="O527" s="247"/>
      <c r="P527" s="247"/>
      <c r="Q527" s="247"/>
      <c r="R527" s="247"/>
      <c r="S527" s="247"/>
      <c r="T527" s="247"/>
      <c r="U527" s="247"/>
      <c r="V527" s="247"/>
      <c r="W527" s="247"/>
      <c r="X527" s="245"/>
    </row>
    <row r="528" spans="1:24" s="15" customFormat="1" ht="15.75" customHeight="1">
      <c r="A528" s="112" t="s">
        <v>2</v>
      </c>
      <c r="B528" s="113" t="s">
        <v>3</v>
      </c>
      <c r="C528" s="213">
        <v>2013</v>
      </c>
      <c r="D528" s="215">
        <v>2014</v>
      </c>
      <c r="E528" s="215">
        <v>2015</v>
      </c>
      <c r="F528" s="215">
        <v>2016</v>
      </c>
      <c r="G528" s="215">
        <v>2017</v>
      </c>
      <c r="H528" s="215">
        <v>2018</v>
      </c>
      <c r="I528" s="215">
        <v>2019</v>
      </c>
      <c r="J528" s="215">
        <v>2020</v>
      </c>
      <c r="K528" s="215">
        <v>2021</v>
      </c>
      <c r="L528" s="215">
        <v>2022</v>
      </c>
      <c r="M528" s="215">
        <v>2023</v>
      </c>
      <c r="N528" s="215">
        <v>2024</v>
      </c>
      <c r="O528" s="215">
        <v>2025</v>
      </c>
      <c r="P528" s="215">
        <v>2026</v>
      </c>
      <c r="Q528" s="215">
        <v>2027</v>
      </c>
      <c r="R528" s="215">
        <v>2028</v>
      </c>
      <c r="S528" s="215">
        <v>2029</v>
      </c>
      <c r="T528" s="215">
        <v>2030</v>
      </c>
      <c r="U528" s="215">
        <v>2031</v>
      </c>
      <c r="V528" s="215">
        <v>2032</v>
      </c>
      <c r="W528" s="668" t="s">
        <v>4</v>
      </c>
      <c r="X528" s="665" t="s">
        <v>138</v>
      </c>
    </row>
    <row r="529" spans="1:24" s="15" customFormat="1" ht="13.5" thickBot="1">
      <c r="A529" s="19" t="s">
        <v>6</v>
      </c>
      <c r="B529" s="20" t="s">
        <v>7</v>
      </c>
      <c r="C529" s="21">
        <v>1</v>
      </c>
      <c r="D529" s="21">
        <v>2</v>
      </c>
      <c r="E529" s="21">
        <v>3</v>
      </c>
      <c r="F529" s="21">
        <v>4</v>
      </c>
      <c r="G529" s="21">
        <v>5</v>
      </c>
      <c r="H529" s="21">
        <v>6</v>
      </c>
      <c r="I529" s="21">
        <v>7</v>
      </c>
      <c r="J529" s="21">
        <v>8</v>
      </c>
      <c r="K529" s="21">
        <v>9</v>
      </c>
      <c r="L529" s="21">
        <v>10</v>
      </c>
      <c r="M529" s="21">
        <v>11</v>
      </c>
      <c r="N529" s="21">
        <v>12</v>
      </c>
      <c r="O529" s="21">
        <v>13</v>
      </c>
      <c r="P529" s="21">
        <v>14</v>
      </c>
      <c r="Q529" s="21">
        <v>15</v>
      </c>
      <c r="R529" s="21">
        <v>16</v>
      </c>
      <c r="S529" s="21">
        <v>17</v>
      </c>
      <c r="T529" s="21">
        <v>18</v>
      </c>
      <c r="U529" s="21">
        <v>19</v>
      </c>
      <c r="V529" s="21">
        <v>20</v>
      </c>
      <c r="W529" s="669"/>
      <c r="X529" s="662"/>
    </row>
    <row r="530" spans="1:24" s="15" customFormat="1">
      <c r="A530" s="126" t="s">
        <v>83</v>
      </c>
      <c r="B530" s="183"/>
      <c r="C530" s="234"/>
      <c r="D530" s="12"/>
      <c r="E530" s="12"/>
      <c r="F530" s="12"/>
      <c r="G530" s="12"/>
      <c r="H530" s="12"/>
      <c r="I530" s="12"/>
      <c r="J530" s="12"/>
      <c r="K530" s="12"/>
      <c r="L530" s="12"/>
      <c r="M530" s="12"/>
      <c r="N530" s="12"/>
      <c r="O530" s="12"/>
      <c r="P530" s="12"/>
      <c r="Q530" s="12"/>
      <c r="R530" s="12"/>
      <c r="S530" s="12"/>
      <c r="T530" s="12"/>
      <c r="U530" s="12"/>
      <c r="V530" s="12"/>
      <c r="W530" s="216"/>
      <c r="X530" s="217"/>
    </row>
    <row r="531" spans="1:24" s="15" customFormat="1" ht="25.5">
      <c r="A531" s="18"/>
      <c r="B531" s="156" t="s">
        <v>121</v>
      </c>
      <c r="C531" s="234"/>
      <c r="D531" s="12"/>
      <c r="E531" s="12"/>
      <c r="F531" s="12"/>
      <c r="G531" s="12"/>
      <c r="H531" s="12"/>
      <c r="I531" s="12"/>
      <c r="J531" s="12"/>
      <c r="K531" s="12"/>
      <c r="L531" s="12"/>
      <c r="M531" s="12"/>
      <c r="N531" s="12"/>
      <c r="O531" s="12"/>
      <c r="P531" s="12"/>
      <c r="Q531" s="12"/>
      <c r="R531" s="12"/>
      <c r="S531" s="12"/>
      <c r="T531" s="12"/>
      <c r="U531" s="12"/>
      <c r="V531" s="12"/>
      <c r="W531" s="235"/>
      <c r="X531" s="14"/>
    </row>
    <row r="532" spans="1:24" s="15" customFormat="1">
      <c r="A532" s="18"/>
      <c r="B532" s="225" t="s">
        <v>133</v>
      </c>
      <c r="C532" s="236">
        <v>0</v>
      </c>
      <c r="D532" s="236">
        <v>0</v>
      </c>
      <c r="E532" s="236">
        <v>0</v>
      </c>
      <c r="F532" s="236">
        <v>0</v>
      </c>
      <c r="G532" s="236">
        <v>0</v>
      </c>
      <c r="H532" s="236">
        <v>0</v>
      </c>
      <c r="I532" s="236">
        <v>0</v>
      </c>
      <c r="J532" s="236">
        <v>0</v>
      </c>
      <c r="K532" s="236">
        <v>0</v>
      </c>
      <c r="L532" s="237">
        <v>1.2E-2</v>
      </c>
      <c r="M532" s="221">
        <v>0</v>
      </c>
      <c r="N532" s="221">
        <v>0</v>
      </c>
      <c r="O532" s="221">
        <v>0</v>
      </c>
      <c r="P532" s="221">
        <v>0</v>
      </c>
      <c r="Q532" s="221">
        <v>0</v>
      </c>
      <c r="R532" s="221">
        <v>0</v>
      </c>
      <c r="S532" s="221">
        <v>0</v>
      </c>
      <c r="T532" s="221">
        <v>0</v>
      </c>
      <c r="U532" s="221">
        <v>0</v>
      </c>
      <c r="V532" s="221">
        <v>0</v>
      </c>
      <c r="W532" s="218">
        <v>1.2E-2</v>
      </c>
      <c r="X532" s="219">
        <v>6.0000000000000006E-4</v>
      </c>
    </row>
    <row r="533" spans="1:24" s="118" customFormat="1">
      <c r="A533" s="154"/>
      <c r="B533" s="121" t="s">
        <v>134</v>
      </c>
      <c r="C533" s="157">
        <v>0</v>
      </c>
      <c r="D533" s="157">
        <v>0</v>
      </c>
      <c r="E533" s="157">
        <v>0</v>
      </c>
      <c r="F533" s="157">
        <v>0</v>
      </c>
      <c r="G533" s="157">
        <v>0</v>
      </c>
      <c r="H533" s="157">
        <v>0</v>
      </c>
      <c r="I533" s="157">
        <v>0</v>
      </c>
      <c r="J533" s="157">
        <v>0</v>
      </c>
      <c r="K533" s="157">
        <v>0</v>
      </c>
      <c r="L533" s="157">
        <v>1.2E-2</v>
      </c>
      <c r="M533" s="157">
        <v>0</v>
      </c>
      <c r="N533" s="157">
        <v>0</v>
      </c>
      <c r="O533" s="157">
        <v>0</v>
      </c>
      <c r="P533" s="157">
        <v>0</v>
      </c>
      <c r="Q533" s="157">
        <v>0</v>
      </c>
      <c r="R533" s="157">
        <v>0</v>
      </c>
      <c r="S533" s="157">
        <v>0</v>
      </c>
      <c r="T533" s="157">
        <v>0</v>
      </c>
      <c r="U533" s="157">
        <v>0</v>
      </c>
      <c r="V533" s="157">
        <v>0</v>
      </c>
      <c r="W533" s="124">
        <v>1.2E-2</v>
      </c>
      <c r="X533" s="125">
        <v>6.0000000000000006E-4</v>
      </c>
    </row>
    <row r="534" spans="1:24" s="118" customFormat="1">
      <c r="A534" s="154"/>
      <c r="B534" s="121" t="s">
        <v>135</v>
      </c>
      <c r="C534" s="157">
        <v>0</v>
      </c>
      <c r="D534" s="157">
        <v>0</v>
      </c>
      <c r="E534" s="157">
        <v>0</v>
      </c>
      <c r="F534" s="157">
        <v>0</v>
      </c>
      <c r="G534" s="157">
        <v>0</v>
      </c>
      <c r="H534" s="157">
        <v>0</v>
      </c>
      <c r="I534" s="157">
        <v>0</v>
      </c>
      <c r="J534" s="157">
        <v>0</v>
      </c>
      <c r="K534" s="157">
        <v>0</v>
      </c>
      <c r="L534" s="157">
        <v>1.2E-2</v>
      </c>
      <c r="M534" s="157">
        <v>0</v>
      </c>
      <c r="N534" s="157">
        <v>0</v>
      </c>
      <c r="O534" s="157">
        <v>0</v>
      </c>
      <c r="P534" s="157">
        <v>0</v>
      </c>
      <c r="Q534" s="157">
        <v>0</v>
      </c>
      <c r="R534" s="157">
        <v>0</v>
      </c>
      <c r="S534" s="157">
        <v>0</v>
      </c>
      <c r="T534" s="157">
        <v>0</v>
      </c>
      <c r="U534" s="157">
        <v>0</v>
      </c>
      <c r="V534" s="157">
        <v>0</v>
      </c>
      <c r="W534" s="124">
        <v>1.2E-2</v>
      </c>
      <c r="X534" s="125">
        <v>6.0000000000000006E-4</v>
      </c>
    </row>
    <row r="535" spans="1:24" s="15" customFormat="1">
      <c r="A535" s="18"/>
      <c r="B535" s="117"/>
      <c r="C535" s="234"/>
      <c r="D535" s="12"/>
      <c r="E535" s="12"/>
      <c r="F535" s="12"/>
      <c r="G535" s="12"/>
      <c r="H535" s="12"/>
      <c r="I535" s="12"/>
      <c r="J535" s="12"/>
      <c r="K535" s="12"/>
      <c r="L535" s="12"/>
      <c r="M535" s="12"/>
      <c r="N535" s="12"/>
      <c r="O535" s="12"/>
      <c r="P535" s="12"/>
      <c r="Q535" s="12"/>
      <c r="R535" s="12"/>
      <c r="S535" s="12"/>
      <c r="T535" s="12"/>
      <c r="U535" s="12"/>
      <c r="V535" s="12"/>
      <c r="W535" s="235"/>
      <c r="X535" s="14"/>
    </row>
    <row r="536" spans="1:24" s="15" customFormat="1">
      <c r="B536" s="248"/>
      <c r="C536" s="157"/>
      <c r="D536" s="157"/>
      <c r="E536" s="157"/>
      <c r="F536" s="157"/>
      <c r="G536" s="157"/>
      <c r="H536" s="157"/>
      <c r="I536" s="157"/>
      <c r="J536" s="157"/>
      <c r="K536" s="157"/>
      <c r="L536" s="157"/>
      <c r="M536" s="157"/>
      <c r="N536" s="157"/>
      <c r="O536" s="157"/>
      <c r="P536" s="157"/>
      <c r="Q536" s="157"/>
      <c r="R536" s="157"/>
      <c r="S536" s="157"/>
      <c r="T536" s="157"/>
      <c r="U536" s="157"/>
      <c r="V536" s="157"/>
      <c r="W536" s="240"/>
      <c r="X536" s="220"/>
    </row>
    <row r="537" spans="1:24" s="15" customFormat="1">
      <c r="B537" s="121" t="s">
        <v>70</v>
      </c>
      <c r="C537" s="221">
        <v>0</v>
      </c>
      <c r="D537" s="221">
        <v>0</v>
      </c>
      <c r="E537" s="221">
        <v>0</v>
      </c>
      <c r="F537" s="221">
        <v>0</v>
      </c>
      <c r="G537" s="221">
        <v>0</v>
      </c>
      <c r="H537" s="221">
        <v>0</v>
      </c>
      <c r="I537" s="221">
        <v>0</v>
      </c>
      <c r="J537" s="221">
        <v>0</v>
      </c>
      <c r="K537" s="221">
        <v>0</v>
      </c>
      <c r="L537" s="221">
        <v>0</v>
      </c>
      <c r="M537" s="221">
        <v>0</v>
      </c>
      <c r="N537" s="221">
        <v>0</v>
      </c>
      <c r="O537" s="221">
        <v>0</v>
      </c>
      <c r="P537" s="221">
        <v>0</v>
      </c>
      <c r="Q537" s="221">
        <v>0</v>
      </c>
      <c r="R537" s="221">
        <v>0</v>
      </c>
      <c r="S537" s="221">
        <v>0</v>
      </c>
      <c r="T537" s="221">
        <v>0</v>
      </c>
      <c r="U537" s="221">
        <v>0</v>
      </c>
      <c r="V537" s="221">
        <v>0</v>
      </c>
      <c r="W537" s="218">
        <v>0</v>
      </c>
      <c r="X537" s="219">
        <v>0</v>
      </c>
    </row>
    <row r="538" spans="1:24" s="15" customFormat="1">
      <c r="B538" s="121"/>
      <c r="C538" s="221"/>
      <c r="D538" s="221"/>
      <c r="E538" s="221"/>
      <c r="F538" s="221"/>
      <c r="G538" s="221"/>
      <c r="H538" s="221"/>
      <c r="I538" s="221"/>
      <c r="J538" s="221"/>
      <c r="K538" s="221"/>
      <c r="L538" s="221"/>
      <c r="M538" s="221"/>
      <c r="N538" s="221"/>
      <c r="O538" s="221"/>
      <c r="P538" s="221"/>
      <c r="Q538" s="221"/>
      <c r="R538" s="221"/>
      <c r="S538" s="221"/>
      <c r="T538" s="221"/>
      <c r="U538" s="221"/>
      <c r="V538" s="221"/>
      <c r="W538" s="240"/>
      <c r="X538" s="220"/>
    </row>
    <row r="539" spans="1:24" s="15" customFormat="1">
      <c r="B539" s="128" t="s">
        <v>71</v>
      </c>
      <c r="C539" s="157">
        <v>0</v>
      </c>
      <c r="D539" s="157">
        <v>0</v>
      </c>
      <c r="E539" s="157">
        <v>0</v>
      </c>
      <c r="F539" s="157">
        <v>0</v>
      </c>
      <c r="G539" s="157">
        <v>0</v>
      </c>
      <c r="H539" s="157">
        <v>0</v>
      </c>
      <c r="I539" s="157">
        <v>0</v>
      </c>
      <c r="J539" s="157">
        <v>0</v>
      </c>
      <c r="K539" s="157">
        <v>0</v>
      </c>
      <c r="L539" s="157">
        <v>3.6000000000000004E-2</v>
      </c>
      <c r="M539" s="157">
        <v>0</v>
      </c>
      <c r="N539" s="157">
        <v>0</v>
      </c>
      <c r="O539" s="157">
        <v>0</v>
      </c>
      <c r="P539" s="157">
        <v>0</v>
      </c>
      <c r="Q539" s="157">
        <v>0</v>
      </c>
      <c r="R539" s="157">
        <v>0</v>
      </c>
      <c r="S539" s="157">
        <v>0</v>
      </c>
      <c r="T539" s="157">
        <v>0</v>
      </c>
      <c r="U539" s="157">
        <v>0</v>
      </c>
      <c r="V539" s="157">
        <v>0</v>
      </c>
      <c r="W539" s="218">
        <v>0.22175000000000003</v>
      </c>
      <c r="X539" s="219">
        <v>1.1087500000000002E-2</v>
      </c>
    </row>
    <row r="540" spans="1:24" s="15" customFormat="1">
      <c r="B540" s="128" t="s">
        <v>72</v>
      </c>
      <c r="C540" s="157">
        <v>0</v>
      </c>
      <c r="D540" s="157">
        <v>0</v>
      </c>
      <c r="E540" s="157">
        <v>0</v>
      </c>
      <c r="F540" s="157">
        <v>0</v>
      </c>
      <c r="G540" s="157">
        <v>0</v>
      </c>
      <c r="H540" s="157">
        <v>0</v>
      </c>
      <c r="I540" s="157">
        <v>0</v>
      </c>
      <c r="J540" s="157">
        <v>0</v>
      </c>
      <c r="K540" s="157">
        <v>0</v>
      </c>
      <c r="L540" s="157">
        <v>0</v>
      </c>
      <c r="M540" s="157">
        <v>0</v>
      </c>
      <c r="N540" s="157">
        <v>0</v>
      </c>
      <c r="O540" s="157">
        <v>0</v>
      </c>
      <c r="P540" s="157">
        <v>0</v>
      </c>
      <c r="Q540" s="157">
        <v>0</v>
      </c>
      <c r="R540" s="157">
        <v>0</v>
      </c>
      <c r="S540" s="157">
        <v>0</v>
      </c>
      <c r="T540" s="157">
        <v>0</v>
      </c>
      <c r="U540" s="157">
        <v>0</v>
      </c>
      <c r="V540" s="157">
        <v>0</v>
      </c>
      <c r="W540" s="218">
        <v>0</v>
      </c>
      <c r="X540" s="219">
        <v>0</v>
      </c>
    </row>
    <row r="541" spans="1:24" s="15" customFormat="1">
      <c r="A541" s="129"/>
      <c r="B541" s="130" t="s">
        <v>22</v>
      </c>
      <c r="C541" s="222">
        <v>0</v>
      </c>
      <c r="D541" s="222">
        <v>0</v>
      </c>
      <c r="E541" s="222">
        <v>0</v>
      </c>
      <c r="F541" s="222">
        <v>0</v>
      </c>
      <c r="G541" s="222">
        <v>0</v>
      </c>
      <c r="H541" s="222">
        <v>0</v>
      </c>
      <c r="I541" s="222">
        <v>0</v>
      </c>
      <c r="J541" s="222">
        <v>0</v>
      </c>
      <c r="K541" s="222">
        <v>0</v>
      </c>
      <c r="L541" s="222">
        <v>3.6000000000000004E-2</v>
      </c>
      <c r="M541" s="222">
        <v>0</v>
      </c>
      <c r="N541" s="222">
        <v>0</v>
      </c>
      <c r="O541" s="222">
        <v>0</v>
      </c>
      <c r="P541" s="222">
        <v>0</v>
      </c>
      <c r="Q541" s="222">
        <v>0</v>
      </c>
      <c r="R541" s="222">
        <v>0</v>
      </c>
      <c r="S541" s="222">
        <v>0</v>
      </c>
      <c r="T541" s="222">
        <v>0</v>
      </c>
      <c r="U541" s="222">
        <v>0</v>
      </c>
      <c r="V541" s="222">
        <v>0</v>
      </c>
      <c r="W541" s="223">
        <v>0.22175000000000003</v>
      </c>
      <c r="X541" s="224">
        <v>1.1087500000000002E-2</v>
      </c>
    </row>
    <row r="542" spans="1:24" s="15" customFormat="1">
      <c r="B542" s="127"/>
      <c r="C542" s="157"/>
      <c r="D542" s="157"/>
      <c r="E542" s="157"/>
      <c r="F542" s="157"/>
      <c r="G542" s="157"/>
      <c r="H542" s="157"/>
      <c r="I542" s="157"/>
      <c r="J542" s="157"/>
      <c r="K542" s="157"/>
      <c r="L542" s="157"/>
      <c r="M542" s="157"/>
      <c r="N542" s="157"/>
      <c r="O542" s="157"/>
      <c r="P542" s="157"/>
      <c r="Q542" s="157"/>
      <c r="R542" s="157"/>
      <c r="S542" s="157"/>
      <c r="T542" s="157"/>
      <c r="U542" s="157"/>
      <c r="V542" s="157"/>
      <c r="W542" s="240"/>
      <c r="X542" s="220"/>
    </row>
    <row r="543" spans="1:24" s="15" customFormat="1">
      <c r="A543" s="126"/>
      <c r="B543" s="225" t="s">
        <v>15</v>
      </c>
      <c r="C543" s="157">
        <v>0.96618357487922713</v>
      </c>
      <c r="D543" s="157">
        <v>0.93351070036640305</v>
      </c>
      <c r="E543" s="157">
        <v>0.90194270566802237</v>
      </c>
      <c r="F543" s="157">
        <v>0.87144222769857238</v>
      </c>
      <c r="G543" s="157">
        <v>0.84197316685852419</v>
      </c>
      <c r="H543" s="157">
        <v>0.81350064430775282</v>
      </c>
      <c r="I543" s="157">
        <v>0.78599096068381913</v>
      </c>
      <c r="J543" s="157">
        <v>0.75941155621625056</v>
      </c>
      <c r="K543" s="157">
        <v>0.73373097218961414</v>
      </c>
      <c r="L543" s="157">
        <v>0.70891881370977217</v>
      </c>
      <c r="M543" s="157">
        <v>0.68494571372924851</v>
      </c>
      <c r="N543" s="157">
        <v>0.66178329828912896</v>
      </c>
      <c r="O543" s="157">
        <v>0.63940415293635666</v>
      </c>
      <c r="P543" s="157">
        <v>0.61778179027667302</v>
      </c>
      <c r="Q543" s="157">
        <v>0.59689061862480497</v>
      </c>
      <c r="R543" s="157">
        <v>0.57670591171478747</v>
      </c>
      <c r="S543" s="157">
        <v>0.55720377943457733</v>
      </c>
      <c r="T543" s="157">
        <v>0.53836113955031628</v>
      </c>
      <c r="U543" s="157">
        <v>0.52015569038677911</v>
      </c>
      <c r="V543" s="157">
        <v>0.50256588443167061</v>
      </c>
      <c r="W543" s="241"/>
      <c r="X543" s="242"/>
    </row>
    <row r="544" spans="1:24" s="15" customFormat="1" ht="13.5" thickBot="1">
      <c r="A544" s="141"/>
      <c r="B544" s="20" t="s">
        <v>16</v>
      </c>
      <c r="C544" s="226">
        <v>0</v>
      </c>
      <c r="D544" s="226">
        <v>0</v>
      </c>
      <c r="E544" s="226">
        <v>0</v>
      </c>
      <c r="F544" s="226">
        <v>0</v>
      </c>
      <c r="G544" s="226">
        <v>0</v>
      </c>
      <c r="H544" s="226">
        <v>0</v>
      </c>
      <c r="I544" s="226">
        <v>0</v>
      </c>
      <c r="J544" s="226">
        <v>0</v>
      </c>
      <c r="K544" s="226">
        <v>0</v>
      </c>
      <c r="L544" s="226">
        <v>2.5521077293551801E-2</v>
      </c>
      <c r="M544" s="226">
        <v>0</v>
      </c>
      <c r="N544" s="226">
        <v>0</v>
      </c>
      <c r="O544" s="226">
        <v>0</v>
      </c>
      <c r="P544" s="226">
        <v>0</v>
      </c>
      <c r="Q544" s="226">
        <v>0</v>
      </c>
      <c r="R544" s="226">
        <v>0</v>
      </c>
      <c r="S544" s="226">
        <v>0</v>
      </c>
      <c r="T544" s="226">
        <v>0</v>
      </c>
      <c r="U544" s="226">
        <v>0</v>
      </c>
      <c r="V544" s="226">
        <v>0</v>
      </c>
      <c r="W544" s="143">
        <v>2.5521077293551801E-2</v>
      </c>
      <c r="X544" s="227">
        <v>1.025233106072989E-2</v>
      </c>
    </row>
  </sheetData>
  <sheetProtection password="8725" sheet="1" objects="1" scenarios="1"/>
  <mergeCells count="8">
    <mergeCell ref="C493:V493"/>
    <mergeCell ref="C513:V513"/>
    <mergeCell ref="C437:V437"/>
    <mergeCell ref="C441:V441"/>
    <mergeCell ref="C442:V442"/>
    <mergeCell ref="C443:V443"/>
    <mergeCell ref="C491:V491"/>
    <mergeCell ref="C492:V49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H67"/>
  <sheetViews>
    <sheetView zoomScale="80" zoomScaleNormal="80" workbookViewId="0">
      <selection activeCell="B26" sqref="B26"/>
    </sheetView>
  </sheetViews>
  <sheetFormatPr defaultRowHeight="12.75"/>
  <cols>
    <col min="1" max="1" width="27.75" style="111" customWidth="1"/>
    <col min="2" max="2" width="89.5" style="111" customWidth="1"/>
    <col min="3" max="3" width="39" style="111" customWidth="1"/>
    <col min="4" max="4" width="13.25" style="111" customWidth="1"/>
    <col min="5" max="9" width="9" style="111"/>
    <col min="10" max="10" width="24.125" style="111" customWidth="1"/>
    <col min="11" max="16384" width="9" style="111"/>
  </cols>
  <sheetData>
    <row r="1" spans="1:8" s="105" customFormat="1" ht="36" customHeight="1">
      <c r="A1" s="104" t="s">
        <v>143</v>
      </c>
      <c r="D1" s="249"/>
    </row>
    <row r="2" spans="1:8" s="82" customFormat="1">
      <c r="D2" s="83"/>
    </row>
    <row r="3" spans="1:8" s="82" customFormat="1">
      <c r="A3" s="82" t="s">
        <v>144</v>
      </c>
      <c r="B3" s="85"/>
      <c r="C3" s="85"/>
      <c r="D3" s="85"/>
    </row>
    <row r="4" spans="1:8" ht="13.5" thickBot="1"/>
    <row r="5" spans="1:8" ht="38.25">
      <c r="A5" s="671" t="s">
        <v>34</v>
      </c>
      <c r="B5" s="672" t="s">
        <v>35</v>
      </c>
      <c r="C5" s="673" t="s">
        <v>36</v>
      </c>
      <c r="D5" s="733" t="s">
        <v>145</v>
      </c>
    </row>
    <row r="6" spans="1:8" ht="26.25" customHeight="1" thickBot="1">
      <c r="A6" s="734"/>
      <c r="B6" s="735"/>
      <c r="C6" s="736"/>
      <c r="D6" s="737"/>
    </row>
    <row r="7" spans="1:8" s="15" customFormat="1" ht="59.25" customHeight="1">
      <c r="A7" s="250" t="s">
        <v>68</v>
      </c>
      <c r="B7" s="251" t="s">
        <v>146</v>
      </c>
      <c r="C7" s="251" t="s">
        <v>147</v>
      </c>
      <c r="D7" s="252" t="s">
        <v>148</v>
      </c>
    </row>
    <row r="8" spans="1:8" s="82" customFormat="1" ht="51">
      <c r="A8" s="253" t="s">
        <v>149</v>
      </c>
      <c r="B8" s="94" t="s">
        <v>150</v>
      </c>
      <c r="C8" s="94" t="s">
        <v>777</v>
      </c>
      <c r="D8" s="254">
        <v>1.01</v>
      </c>
      <c r="E8" s="85"/>
    </row>
    <row r="9" spans="1:8" ht="89.25">
      <c r="A9" s="253" t="s">
        <v>149</v>
      </c>
      <c r="B9" s="97" t="s">
        <v>151</v>
      </c>
      <c r="C9" s="94" t="s">
        <v>778</v>
      </c>
      <c r="D9" s="255">
        <v>1</v>
      </c>
    </row>
    <row r="10" spans="1:8" s="82" customFormat="1" ht="31.5" customHeight="1">
      <c r="A10" s="256" t="s">
        <v>152</v>
      </c>
      <c r="B10" s="94" t="s">
        <v>153</v>
      </c>
      <c r="C10" s="98" t="s">
        <v>154</v>
      </c>
      <c r="D10" s="257" t="s">
        <v>155</v>
      </c>
      <c r="E10" s="111"/>
      <c r="F10" s="111"/>
      <c r="G10" s="111"/>
      <c r="H10" s="111"/>
    </row>
    <row r="11" spans="1:8" s="82" customFormat="1" ht="26.25" thickBot="1">
      <c r="A11" s="258" t="s">
        <v>156</v>
      </c>
      <c r="B11" s="259" t="s">
        <v>157</v>
      </c>
      <c r="C11" s="260" t="s">
        <v>158</v>
      </c>
      <c r="D11" s="261" t="s">
        <v>155</v>
      </c>
      <c r="E11" s="111"/>
      <c r="F11" s="111"/>
      <c r="G11" s="111"/>
      <c r="H11" s="111"/>
    </row>
    <row r="13" spans="1:8" ht="13.5" thickBot="1"/>
    <row r="14" spans="1:8" ht="66" customHeight="1">
      <c r="A14" s="262" t="s">
        <v>159</v>
      </c>
      <c r="B14" s="263" t="s">
        <v>160</v>
      </c>
      <c r="C14" s="264" t="s">
        <v>161</v>
      </c>
      <c r="D14" s="265" t="s">
        <v>162</v>
      </c>
    </row>
    <row r="15" spans="1:8">
      <c r="A15" s="266" t="s">
        <v>163</v>
      </c>
      <c r="B15" s="267"/>
      <c r="C15" s="268"/>
      <c r="D15" s="269"/>
    </row>
    <row r="16" spans="1:8">
      <c r="A16" s="270" t="s">
        <v>164</v>
      </c>
      <c r="B16" s="271" t="s">
        <v>165</v>
      </c>
      <c r="C16" s="272">
        <v>10</v>
      </c>
      <c r="D16" s="273">
        <v>2022</v>
      </c>
    </row>
    <row r="17" spans="1:5">
      <c r="A17" s="274" t="s">
        <v>166</v>
      </c>
      <c r="B17" s="275"/>
      <c r="C17" s="276"/>
      <c r="D17" s="277"/>
    </row>
    <row r="18" spans="1:5">
      <c r="A18" s="278" t="s">
        <v>167</v>
      </c>
      <c r="B18" s="279" t="s">
        <v>168</v>
      </c>
      <c r="C18" s="272">
        <v>0.6</v>
      </c>
      <c r="D18" s="273">
        <v>2022</v>
      </c>
    </row>
    <row r="19" spans="1:5">
      <c r="A19" s="278" t="s">
        <v>169</v>
      </c>
      <c r="B19" s="279" t="s">
        <v>168</v>
      </c>
      <c r="C19" s="280">
        <v>0.45</v>
      </c>
      <c r="D19" s="273">
        <v>2022</v>
      </c>
    </row>
    <row r="20" spans="1:5">
      <c r="A20" s="278" t="s">
        <v>170</v>
      </c>
      <c r="B20" s="279" t="s">
        <v>168</v>
      </c>
      <c r="C20" s="280">
        <v>2</v>
      </c>
      <c r="D20" s="273">
        <v>2022</v>
      </c>
    </row>
    <row r="21" spans="1:5">
      <c r="A21" s="278" t="s">
        <v>171</v>
      </c>
      <c r="B21" s="279" t="s">
        <v>168</v>
      </c>
      <c r="C21" s="280">
        <v>0.5</v>
      </c>
      <c r="D21" s="273">
        <v>2022</v>
      </c>
    </row>
    <row r="22" spans="1:5">
      <c r="A22" s="278" t="s">
        <v>172</v>
      </c>
      <c r="B22" s="279" t="s">
        <v>168</v>
      </c>
      <c r="C22" s="280">
        <v>1</v>
      </c>
      <c r="D22" s="273">
        <v>2022</v>
      </c>
    </row>
    <row r="23" spans="1:5" ht="13.5" thickBot="1">
      <c r="A23" s="281"/>
      <c r="B23" s="282" t="s">
        <v>4</v>
      </c>
      <c r="C23" s="283">
        <v>14.549999999999999</v>
      </c>
      <c r="D23" s="284"/>
    </row>
    <row r="24" spans="1:5" ht="25.5" customHeight="1">
      <c r="A24" s="738" t="s">
        <v>173</v>
      </c>
      <c r="B24" s="738"/>
      <c r="C24" s="738"/>
      <c r="D24" s="738"/>
    </row>
    <row r="25" spans="1:5" ht="13.5" thickBot="1">
      <c r="A25" s="285"/>
      <c r="B25" s="286"/>
      <c r="C25" s="287"/>
      <c r="D25" s="118"/>
    </row>
    <row r="26" spans="1:5" ht="121.5" customHeight="1">
      <c r="A26" s="262" t="s">
        <v>174</v>
      </c>
      <c r="B26" s="263" t="s">
        <v>175</v>
      </c>
      <c r="C26" s="263" t="s">
        <v>176</v>
      </c>
      <c r="D26" s="288" t="s">
        <v>162</v>
      </c>
    </row>
    <row r="27" spans="1:5">
      <c r="A27" s="266" t="s">
        <v>177</v>
      </c>
      <c r="B27" s="267"/>
      <c r="C27" s="267"/>
      <c r="D27" s="289"/>
      <c r="E27" s="205"/>
    </row>
    <row r="28" spans="1:5" ht="25.5">
      <c r="A28" s="290" t="s">
        <v>178</v>
      </c>
      <c r="B28" s="98" t="s">
        <v>179</v>
      </c>
      <c r="C28" s="291">
        <v>10.96</v>
      </c>
      <c r="D28" s="280">
        <v>2013</v>
      </c>
      <c r="E28" s="205"/>
    </row>
    <row r="29" spans="1:5">
      <c r="A29" s="292" t="s">
        <v>180</v>
      </c>
      <c r="B29" s="100" t="s">
        <v>181</v>
      </c>
      <c r="C29" s="293">
        <v>40</v>
      </c>
      <c r="D29" s="280">
        <v>2022</v>
      </c>
      <c r="E29" s="205"/>
    </row>
    <row r="30" spans="1:5" ht="25.5">
      <c r="A30" s="292" t="s">
        <v>182</v>
      </c>
      <c r="B30" s="98" t="s">
        <v>183</v>
      </c>
      <c r="C30" s="291">
        <v>12.48</v>
      </c>
      <c r="D30" s="280">
        <v>2013</v>
      </c>
      <c r="E30" s="205"/>
    </row>
    <row r="31" spans="1:5" ht="25.5">
      <c r="A31" s="292" t="s">
        <v>184</v>
      </c>
      <c r="B31" s="98" t="s">
        <v>185</v>
      </c>
      <c r="C31" s="291">
        <v>6.5</v>
      </c>
      <c r="D31" s="280">
        <v>2013</v>
      </c>
      <c r="E31" s="205"/>
    </row>
    <row r="32" spans="1:5">
      <c r="A32" s="274" t="s">
        <v>186</v>
      </c>
      <c r="B32" s="294"/>
      <c r="C32" s="295"/>
      <c r="D32" s="296"/>
      <c r="E32" s="205"/>
    </row>
    <row r="33" spans="1:5" ht="16.5" customHeight="1">
      <c r="A33" s="292" t="s">
        <v>187</v>
      </c>
      <c r="B33" s="98" t="s">
        <v>188</v>
      </c>
      <c r="C33" s="291">
        <v>1.7</v>
      </c>
      <c r="D33" s="297">
        <v>2017</v>
      </c>
      <c r="E33" s="205"/>
    </row>
    <row r="34" spans="1:5">
      <c r="A34" s="292" t="s">
        <v>187</v>
      </c>
      <c r="B34" s="100" t="s">
        <v>189</v>
      </c>
      <c r="C34" s="291">
        <v>12</v>
      </c>
      <c r="D34" s="297">
        <v>2013</v>
      </c>
      <c r="E34" s="205"/>
    </row>
    <row r="35" spans="1:5">
      <c r="A35" s="290" t="s">
        <v>190</v>
      </c>
      <c r="B35" s="100" t="s">
        <v>189</v>
      </c>
      <c r="C35" s="293">
        <v>18</v>
      </c>
      <c r="D35" s="280">
        <v>2022</v>
      </c>
      <c r="E35" s="205"/>
    </row>
    <row r="36" spans="1:5">
      <c r="A36" s="298" t="s">
        <v>191</v>
      </c>
      <c r="B36" s="100" t="s">
        <v>192</v>
      </c>
      <c r="C36" s="299">
        <v>33</v>
      </c>
      <c r="D36" s="280">
        <v>2022</v>
      </c>
      <c r="E36" s="205"/>
    </row>
    <row r="37" spans="1:5" ht="25.5">
      <c r="A37" s="292" t="s">
        <v>193</v>
      </c>
      <c r="B37" s="98" t="s">
        <v>194</v>
      </c>
      <c r="C37" s="291">
        <v>26</v>
      </c>
      <c r="D37" s="297">
        <v>2014</v>
      </c>
      <c r="E37" s="205"/>
    </row>
    <row r="38" spans="1:5" s="15" customFormat="1">
      <c r="A38" s="292" t="s">
        <v>193</v>
      </c>
      <c r="B38" s="94" t="s">
        <v>195</v>
      </c>
      <c r="C38" s="300">
        <v>28</v>
      </c>
      <c r="D38" s="297">
        <v>2015</v>
      </c>
      <c r="E38" s="13"/>
    </row>
    <row r="39" spans="1:5" s="15" customFormat="1">
      <c r="A39" s="290" t="s">
        <v>196</v>
      </c>
      <c r="B39" s="301" t="s">
        <v>197</v>
      </c>
      <c r="C39" s="302">
        <v>4.8</v>
      </c>
      <c r="D39" s="297">
        <v>2022</v>
      </c>
      <c r="E39" s="13"/>
    </row>
    <row r="40" spans="1:5" s="15" customFormat="1">
      <c r="A40" s="290" t="s">
        <v>196</v>
      </c>
      <c r="B40" s="301" t="s">
        <v>198</v>
      </c>
      <c r="C40" s="302">
        <v>7</v>
      </c>
      <c r="D40" s="297">
        <v>2014</v>
      </c>
      <c r="E40" s="13"/>
    </row>
    <row r="41" spans="1:5" s="15" customFormat="1">
      <c r="A41" s="290" t="s">
        <v>196</v>
      </c>
      <c r="B41" s="301" t="s">
        <v>199</v>
      </c>
      <c r="C41" s="302">
        <v>6</v>
      </c>
      <c r="D41" s="297">
        <v>2015</v>
      </c>
      <c r="E41" s="13"/>
    </row>
    <row r="42" spans="1:5" s="15" customFormat="1" ht="14.25" customHeight="1">
      <c r="A42" s="290" t="s">
        <v>200</v>
      </c>
      <c r="B42" s="301" t="s">
        <v>197</v>
      </c>
      <c r="C42" s="302">
        <v>10</v>
      </c>
      <c r="D42" s="297">
        <v>2022</v>
      </c>
      <c r="E42" s="13"/>
    </row>
    <row r="43" spans="1:5" s="15" customFormat="1" ht="15.75" customHeight="1">
      <c r="A43" s="290" t="s">
        <v>200</v>
      </c>
      <c r="B43" s="301" t="s">
        <v>201</v>
      </c>
      <c r="C43" s="302">
        <v>12</v>
      </c>
      <c r="D43" s="297">
        <v>2015</v>
      </c>
      <c r="E43" s="13"/>
    </row>
    <row r="44" spans="1:5" s="15" customFormat="1" ht="15.75" customHeight="1">
      <c r="A44" s="290" t="s">
        <v>200</v>
      </c>
      <c r="B44" s="301" t="s">
        <v>202</v>
      </c>
      <c r="C44" s="302">
        <v>5</v>
      </c>
      <c r="D44" s="297">
        <v>2014</v>
      </c>
      <c r="E44" s="13"/>
    </row>
    <row r="45" spans="1:5">
      <c r="A45" s="292" t="s">
        <v>203</v>
      </c>
      <c r="B45" s="301" t="s">
        <v>197</v>
      </c>
      <c r="C45" s="291">
        <v>33</v>
      </c>
      <c r="D45" s="297">
        <v>2014</v>
      </c>
      <c r="E45" s="205"/>
    </row>
    <row r="46" spans="1:5">
      <c r="A46" s="292" t="s">
        <v>204</v>
      </c>
      <c r="B46" s="301" t="s">
        <v>205</v>
      </c>
      <c r="C46" s="302">
        <v>15</v>
      </c>
      <c r="D46" s="297">
        <v>2022</v>
      </c>
      <c r="E46" s="205"/>
    </row>
    <row r="47" spans="1:5">
      <c r="A47" s="292" t="s">
        <v>206</v>
      </c>
      <c r="B47" s="301" t="s">
        <v>201</v>
      </c>
      <c r="C47" s="300">
        <v>43</v>
      </c>
      <c r="D47" s="297">
        <v>2019</v>
      </c>
      <c r="E47" s="205"/>
    </row>
    <row r="48" spans="1:5">
      <c r="A48" s="292" t="s">
        <v>207</v>
      </c>
      <c r="B48" s="301" t="s">
        <v>201</v>
      </c>
      <c r="C48" s="300">
        <v>16</v>
      </c>
      <c r="D48" s="297">
        <v>2019</v>
      </c>
      <c r="E48" s="205"/>
    </row>
    <row r="49" spans="1:5">
      <c r="A49" s="292" t="s">
        <v>208</v>
      </c>
      <c r="B49" s="301" t="s">
        <v>201</v>
      </c>
      <c r="C49" s="302">
        <v>12</v>
      </c>
      <c r="D49" s="297">
        <v>2022</v>
      </c>
      <c r="E49" s="205"/>
    </row>
    <row r="50" spans="1:5">
      <c r="A50" s="292" t="s">
        <v>209</v>
      </c>
      <c r="B50" s="301" t="s">
        <v>201</v>
      </c>
      <c r="C50" s="302">
        <v>31</v>
      </c>
      <c r="D50" s="297">
        <v>2022</v>
      </c>
      <c r="E50" s="205"/>
    </row>
    <row r="51" spans="1:5">
      <c r="A51" s="292" t="s">
        <v>210</v>
      </c>
      <c r="B51" s="100" t="s">
        <v>211</v>
      </c>
      <c r="C51" s="293">
        <v>35</v>
      </c>
      <c r="D51" s="280">
        <v>2022</v>
      </c>
      <c r="E51" s="205"/>
    </row>
    <row r="52" spans="1:5">
      <c r="A52" s="303" t="s">
        <v>212</v>
      </c>
      <c r="B52" s="304"/>
      <c r="C52" s="305"/>
      <c r="D52" s="296"/>
      <c r="E52" s="205"/>
    </row>
    <row r="53" spans="1:5" ht="25.5">
      <c r="A53" s="290" t="s">
        <v>213</v>
      </c>
      <c r="B53" s="100" t="s">
        <v>214</v>
      </c>
      <c r="C53" s="293">
        <v>38</v>
      </c>
      <c r="D53" s="280">
        <v>2022</v>
      </c>
      <c r="E53" s="205"/>
    </row>
    <row r="54" spans="1:5">
      <c r="A54" s="298" t="s">
        <v>215</v>
      </c>
      <c r="B54" s="306" t="s">
        <v>135</v>
      </c>
      <c r="C54" s="307">
        <v>12</v>
      </c>
      <c r="D54" s="297">
        <v>2022</v>
      </c>
      <c r="E54" s="205"/>
    </row>
    <row r="55" spans="1:5">
      <c r="A55" s="298" t="s">
        <v>216</v>
      </c>
      <c r="B55" s="301" t="s">
        <v>217</v>
      </c>
      <c r="C55" s="307">
        <v>16</v>
      </c>
      <c r="D55" s="297">
        <v>2022</v>
      </c>
      <c r="E55" s="205"/>
    </row>
    <row r="56" spans="1:5" ht="13.5" thickBot="1">
      <c r="A56" s="308"/>
      <c r="B56" s="309" t="s">
        <v>4</v>
      </c>
      <c r="C56" s="310">
        <v>484.44</v>
      </c>
      <c r="D56" s="280"/>
      <c r="E56" s="205"/>
    </row>
    <row r="57" spans="1:5">
      <c r="A57" s="748" t="s">
        <v>218</v>
      </c>
      <c r="B57" s="738"/>
      <c r="C57" s="738"/>
      <c r="D57" s="738"/>
    </row>
    <row r="58" spans="1:5">
      <c r="A58" s="749" t="s">
        <v>219</v>
      </c>
      <c r="B58" s="739"/>
      <c r="C58" s="739"/>
      <c r="D58" s="739"/>
    </row>
    <row r="59" spans="1:5">
      <c r="C59" s="311"/>
    </row>
    <row r="60" spans="1:5">
      <c r="C60" s="311"/>
    </row>
    <row r="61" spans="1:5">
      <c r="C61" s="311"/>
    </row>
    <row r="62" spans="1:5">
      <c r="C62" s="311"/>
    </row>
    <row r="63" spans="1:5">
      <c r="C63" s="311"/>
    </row>
    <row r="64" spans="1:5">
      <c r="C64" s="311"/>
    </row>
    <row r="65" spans="3:3">
      <c r="C65" s="311"/>
    </row>
    <row r="66" spans="3:3">
      <c r="C66" s="311"/>
    </row>
    <row r="67" spans="3:3">
      <c r="C67" s="311"/>
    </row>
  </sheetData>
  <sheetProtection password="8725"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X633"/>
  <sheetViews>
    <sheetView zoomScale="85" zoomScaleNormal="85" workbookViewId="0">
      <selection activeCell="E19" sqref="E19"/>
    </sheetView>
  </sheetViews>
  <sheetFormatPr defaultRowHeight="12.75"/>
  <cols>
    <col min="1" max="1" width="24" style="111" customWidth="1"/>
    <col min="2" max="2" width="35" style="111" customWidth="1"/>
    <col min="3" max="3" width="8.25" style="111" customWidth="1"/>
    <col min="4" max="6" width="7.625" style="111" customWidth="1"/>
    <col min="7" max="7" width="8.5" style="111" customWidth="1"/>
    <col min="8" max="11" width="7.625" style="111" customWidth="1"/>
    <col min="12" max="12" width="8.5" style="111" customWidth="1"/>
    <col min="13" max="22" width="7.625" style="111" customWidth="1"/>
    <col min="23" max="23" width="11.75" style="111" customWidth="1"/>
    <col min="24" max="24" width="11.75" style="111" bestFit="1" customWidth="1"/>
    <col min="25" max="25" width="7" style="111" customWidth="1"/>
    <col min="26" max="26" width="6.5" style="111" customWidth="1"/>
    <col min="27" max="27" width="6.25" style="111" customWidth="1"/>
    <col min="28" max="28" width="7.125" style="111" bestFit="1" customWidth="1"/>
    <col min="29" max="16384" width="9" style="111"/>
  </cols>
  <sheetData>
    <row r="1" spans="1:24" s="312" customFormat="1" ht="36" customHeight="1">
      <c r="A1" s="104" t="s">
        <v>220</v>
      </c>
      <c r="F1" s="313"/>
      <c r="W1" s="314"/>
      <c r="X1" s="314"/>
    </row>
    <row r="2" spans="1:24" s="145" customFormat="1">
      <c r="A2" s="152"/>
      <c r="B2" s="130"/>
      <c r="C2" s="147"/>
      <c r="D2" s="147"/>
      <c r="E2" s="147"/>
      <c r="F2" s="147"/>
      <c r="G2" s="147"/>
      <c r="H2" s="147"/>
      <c r="I2" s="147"/>
      <c r="J2" s="147"/>
      <c r="K2" s="147"/>
      <c r="L2" s="147"/>
      <c r="M2" s="147"/>
      <c r="N2" s="147"/>
      <c r="O2" s="147"/>
      <c r="P2" s="147"/>
      <c r="Q2" s="147"/>
      <c r="R2" s="147"/>
      <c r="S2" s="147"/>
      <c r="T2" s="147"/>
      <c r="U2" s="147"/>
      <c r="V2" s="147"/>
      <c r="W2" s="148"/>
      <c r="X2" s="147"/>
    </row>
    <row r="3" spans="1:24" ht="20.25" customHeight="1" thickBot="1">
      <c r="A3" s="667" t="s">
        <v>221</v>
      </c>
      <c r="B3" s="670"/>
      <c r="C3" s="670"/>
      <c r="D3" s="670"/>
      <c r="E3" s="670"/>
      <c r="F3" s="670"/>
      <c r="G3" s="670"/>
      <c r="H3" s="670"/>
      <c r="I3" s="670"/>
      <c r="J3" s="670"/>
      <c r="K3" s="670"/>
      <c r="L3" s="670"/>
      <c r="M3" s="670"/>
      <c r="N3" s="670"/>
      <c r="O3" s="670"/>
      <c r="P3" s="670"/>
      <c r="Q3" s="670"/>
      <c r="R3" s="670"/>
      <c r="S3" s="670"/>
      <c r="T3" s="670"/>
      <c r="U3" s="670"/>
      <c r="V3" s="670"/>
      <c r="W3" s="670"/>
      <c r="X3" s="670"/>
    </row>
    <row r="4" spans="1:24" ht="14.25" customHeight="1">
      <c r="A4" s="112" t="s">
        <v>2</v>
      </c>
      <c r="B4" s="113" t="s">
        <v>3</v>
      </c>
      <c r="C4" s="114">
        <v>2013</v>
      </c>
      <c r="D4" s="114">
        <v>2014</v>
      </c>
      <c r="E4" s="114">
        <v>2015</v>
      </c>
      <c r="F4" s="114">
        <v>2016</v>
      </c>
      <c r="G4" s="114">
        <v>2017</v>
      </c>
      <c r="H4" s="114">
        <v>2018</v>
      </c>
      <c r="I4" s="114">
        <v>2019</v>
      </c>
      <c r="J4" s="114">
        <v>2020</v>
      </c>
      <c r="K4" s="114">
        <v>2021</v>
      </c>
      <c r="L4" s="114">
        <v>2022</v>
      </c>
      <c r="M4" s="114">
        <v>2023</v>
      </c>
      <c r="N4" s="114">
        <v>2024</v>
      </c>
      <c r="O4" s="114">
        <v>2025</v>
      </c>
      <c r="P4" s="114">
        <v>2026</v>
      </c>
      <c r="Q4" s="114">
        <v>2027</v>
      </c>
      <c r="R4" s="114">
        <v>2028</v>
      </c>
      <c r="S4" s="114">
        <v>2029</v>
      </c>
      <c r="T4" s="114">
        <v>2030</v>
      </c>
      <c r="U4" s="114">
        <v>2031</v>
      </c>
      <c r="V4" s="114">
        <v>2032</v>
      </c>
      <c r="W4" s="664" t="s">
        <v>4</v>
      </c>
      <c r="X4" s="665" t="s">
        <v>5</v>
      </c>
    </row>
    <row r="5" spans="1:24" ht="13.5" thickBot="1">
      <c r="A5" s="19" t="s">
        <v>6</v>
      </c>
      <c r="B5" s="20" t="s">
        <v>7</v>
      </c>
      <c r="C5" s="115">
        <v>1</v>
      </c>
      <c r="D5" s="115">
        <v>2</v>
      </c>
      <c r="E5" s="115">
        <v>3</v>
      </c>
      <c r="F5" s="115">
        <v>4</v>
      </c>
      <c r="G5" s="115">
        <v>5</v>
      </c>
      <c r="H5" s="115">
        <v>6</v>
      </c>
      <c r="I5" s="115">
        <v>7</v>
      </c>
      <c r="J5" s="115">
        <v>8</v>
      </c>
      <c r="K5" s="115">
        <v>9</v>
      </c>
      <c r="L5" s="115">
        <v>10</v>
      </c>
      <c r="M5" s="115">
        <v>11</v>
      </c>
      <c r="N5" s="115">
        <v>12</v>
      </c>
      <c r="O5" s="115">
        <v>13</v>
      </c>
      <c r="P5" s="115">
        <v>14</v>
      </c>
      <c r="Q5" s="115">
        <v>15</v>
      </c>
      <c r="R5" s="115">
        <v>16</v>
      </c>
      <c r="S5" s="115">
        <v>17</v>
      </c>
      <c r="T5" s="115">
        <v>18</v>
      </c>
      <c r="U5" s="115">
        <v>19</v>
      </c>
      <c r="V5" s="115">
        <v>20</v>
      </c>
      <c r="W5" s="661"/>
      <c r="X5" s="662"/>
    </row>
    <row r="6" spans="1:24">
      <c r="B6" s="117"/>
      <c r="C6" s="118"/>
      <c r="D6" s="118"/>
      <c r="E6" s="118"/>
      <c r="F6" s="118"/>
      <c r="G6" s="118"/>
      <c r="H6" s="118"/>
      <c r="I6" s="118"/>
      <c r="J6" s="118"/>
      <c r="K6" s="118"/>
      <c r="L6" s="118"/>
      <c r="M6" s="118"/>
      <c r="N6" s="118"/>
      <c r="O6" s="118"/>
      <c r="P6" s="118"/>
      <c r="Q6" s="118"/>
      <c r="R6" s="118"/>
      <c r="S6" s="118"/>
      <c r="T6" s="118"/>
      <c r="U6" s="118"/>
      <c r="V6" s="118"/>
      <c r="W6" s="216"/>
      <c r="X6" s="120"/>
    </row>
    <row r="7" spans="1:24" s="118" customFormat="1" ht="38.25">
      <c r="A7" s="154" t="s">
        <v>68</v>
      </c>
      <c r="B7" s="121" t="s">
        <v>69</v>
      </c>
      <c r="C7" s="122">
        <v>4.1999999999999997E-3</v>
      </c>
      <c r="D7" s="123">
        <v>0</v>
      </c>
      <c r="E7" s="123">
        <v>0</v>
      </c>
      <c r="F7" s="123">
        <v>0</v>
      </c>
      <c r="G7" s="123">
        <v>0</v>
      </c>
      <c r="H7" s="123">
        <v>0</v>
      </c>
      <c r="I7" s="123">
        <v>0</v>
      </c>
      <c r="J7" s="123">
        <v>0</v>
      </c>
      <c r="K7" s="123">
        <v>0</v>
      </c>
      <c r="L7" s="123">
        <v>0</v>
      </c>
      <c r="M7" s="123">
        <v>0</v>
      </c>
      <c r="N7" s="123">
        <v>0</v>
      </c>
      <c r="O7" s="123">
        <v>0</v>
      </c>
      <c r="P7" s="123">
        <v>0</v>
      </c>
      <c r="Q7" s="123">
        <v>0</v>
      </c>
      <c r="R7" s="123">
        <v>0</v>
      </c>
      <c r="S7" s="123">
        <v>0</v>
      </c>
      <c r="T7" s="123">
        <v>0</v>
      </c>
      <c r="U7" s="123">
        <v>0</v>
      </c>
      <c r="V7" s="123">
        <v>0</v>
      </c>
      <c r="W7" s="218">
        <v>4.1999999999999997E-3</v>
      </c>
      <c r="X7" s="125">
        <v>2.0999999999999998E-4</v>
      </c>
    </row>
    <row r="8" spans="1:24" s="118" customFormat="1" ht="38.25">
      <c r="A8" s="315" t="s">
        <v>149</v>
      </c>
      <c r="B8" s="121" t="s">
        <v>222</v>
      </c>
      <c r="C8" s="122">
        <v>12.48</v>
      </c>
      <c r="D8" s="123">
        <v>0</v>
      </c>
      <c r="E8" s="123">
        <v>0</v>
      </c>
      <c r="F8" s="123">
        <v>0</v>
      </c>
      <c r="G8" s="123">
        <v>0</v>
      </c>
      <c r="H8" s="123">
        <v>0</v>
      </c>
      <c r="I8" s="123">
        <v>0</v>
      </c>
      <c r="J8" s="123">
        <v>0</v>
      </c>
      <c r="K8" s="123">
        <v>0</v>
      </c>
      <c r="L8" s="123">
        <v>0</v>
      </c>
      <c r="M8" s="123">
        <v>0</v>
      </c>
      <c r="N8" s="123">
        <v>0</v>
      </c>
      <c r="O8" s="123">
        <v>0</v>
      </c>
      <c r="P8" s="123">
        <v>0</v>
      </c>
      <c r="Q8" s="123">
        <v>0</v>
      </c>
      <c r="R8" s="123">
        <v>0</v>
      </c>
      <c r="S8" s="123">
        <v>0</v>
      </c>
      <c r="T8" s="123">
        <v>0</v>
      </c>
      <c r="U8" s="123">
        <v>0</v>
      </c>
      <c r="V8" s="123">
        <v>0</v>
      </c>
      <c r="W8" s="218">
        <v>12.48</v>
      </c>
      <c r="X8" s="125">
        <v>0.624</v>
      </c>
    </row>
    <row r="9" spans="1:24" s="118" customFormat="1">
      <c r="A9" s="126"/>
      <c r="B9" s="127"/>
      <c r="C9" s="122"/>
      <c r="D9" s="122"/>
      <c r="E9" s="122"/>
      <c r="F9" s="122"/>
      <c r="G9" s="122"/>
      <c r="H9" s="122"/>
      <c r="I9" s="122"/>
      <c r="J9" s="122"/>
      <c r="K9" s="122"/>
      <c r="L9" s="122"/>
      <c r="M9" s="122"/>
      <c r="N9" s="122"/>
      <c r="O9" s="122"/>
      <c r="P9" s="122"/>
      <c r="Q9" s="122"/>
      <c r="R9" s="122"/>
      <c r="S9" s="122"/>
      <c r="T9" s="122"/>
      <c r="U9" s="122"/>
      <c r="V9" s="122"/>
      <c r="W9" s="218"/>
      <c r="X9" s="125"/>
    </row>
    <row r="10" spans="1:24" s="118" customFormat="1">
      <c r="A10" s="126"/>
      <c r="B10" s="121" t="s">
        <v>70</v>
      </c>
      <c r="C10" s="122">
        <v>0</v>
      </c>
      <c r="D10" s="122">
        <v>0</v>
      </c>
      <c r="E10" s="122">
        <v>0</v>
      </c>
      <c r="F10" s="122">
        <v>0</v>
      </c>
      <c r="G10" s="122">
        <v>0</v>
      </c>
      <c r="H10" s="122">
        <v>0</v>
      </c>
      <c r="I10" s="122">
        <v>0</v>
      </c>
      <c r="J10" s="122">
        <v>0</v>
      </c>
      <c r="K10" s="122">
        <v>0</v>
      </c>
      <c r="L10" s="122">
        <v>0</v>
      </c>
      <c r="M10" s="122">
        <v>0</v>
      </c>
      <c r="N10" s="122">
        <v>0</v>
      </c>
      <c r="O10" s="122">
        <v>0</v>
      </c>
      <c r="P10" s="122">
        <v>0</v>
      </c>
      <c r="Q10" s="122">
        <v>0</v>
      </c>
      <c r="R10" s="122">
        <v>0</v>
      </c>
      <c r="S10" s="122">
        <v>0</v>
      </c>
      <c r="T10" s="122">
        <v>0</v>
      </c>
      <c r="U10" s="122">
        <v>0</v>
      </c>
      <c r="V10" s="122">
        <v>0</v>
      </c>
      <c r="W10" s="218">
        <v>0</v>
      </c>
      <c r="X10" s="125">
        <v>0</v>
      </c>
    </row>
    <row r="11" spans="1:24" s="118" customFormat="1">
      <c r="A11" s="126"/>
      <c r="B11" s="121"/>
      <c r="C11" s="122"/>
      <c r="D11" s="122"/>
      <c r="E11" s="122"/>
      <c r="F11" s="122"/>
      <c r="G11" s="122"/>
      <c r="H11" s="122"/>
      <c r="I11" s="122"/>
      <c r="J11" s="122"/>
      <c r="K11" s="122"/>
      <c r="L11" s="122"/>
      <c r="M11" s="122"/>
      <c r="N11" s="122"/>
      <c r="O11" s="122"/>
      <c r="P11" s="122"/>
      <c r="Q11" s="122"/>
      <c r="R11" s="122"/>
      <c r="S11" s="122"/>
      <c r="T11" s="122"/>
      <c r="U11" s="122"/>
      <c r="V11" s="122"/>
      <c r="W11" s="218"/>
      <c r="X11" s="125"/>
    </row>
    <row r="12" spans="1:24" s="118" customFormat="1">
      <c r="A12" s="126"/>
      <c r="B12" s="128" t="s">
        <v>71</v>
      </c>
      <c r="C12" s="122">
        <v>12.484200000000001</v>
      </c>
      <c r="D12" s="122">
        <v>0</v>
      </c>
      <c r="E12" s="122">
        <v>0</v>
      </c>
      <c r="F12" s="122">
        <v>0</v>
      </c>
      <c r="G12" s="122">
        <v>0</v>
      </c>
      <c r="H12" s="122">
        <v>0</v>
      </c>
      <c r="I12" s="122">
        <v>0</v>
      </c>
      <c r="J12" s="122">
        <v>0</v>
      </c>
      <c r="K12" s="122">
        <v>0</v>
      </c>
      <c r="L12" s="122">
        <v>0</v>
      </c>
      <c r="M12" s="122">
        <v>0</v>
      </c>
      <c r="N12" s="122">
        <v>0</v>
      </c>
      <c r="O12" s="122">
        <v>0</v>
      </c>
      <c r="P12" s="122">
        <v>0</v>
      </c>
      <c r="Q12" s="122">
        <v>0</v>
      </c>
      <c r="R12" s="122">
        <v>0</v>
      </c>
      <c r="S12" s="122">
        <v>0</v>
      </c>
      <c r="T12" s="122">
        <v>0</v>
      </c>
      <c r="U12" s="122">
        <v>0</v>
      </c>
      <c r="V12" s="122">
        <v>0</v>
      </c>
      <c r="W12" s="218">
        <v>12.484200000000001</v>
      </c>
      <c r="X12" s="125">
        <v>0.62421000000000004</v>
      </c>
    </row>
    <row r="13" spans="1:24" s="118" customFormat="1">
      <c r="A13" s="126"/>
      <c r="B13" s="128" t="s">
        <v>72</v>
      </c>
      <c r="C13" s="122">
        <v>0</v>
      </c>
      <c r="D13" s="122">
        <v>0</v>
      </c>
      <c r="E13" s="122">
        <v>0</v>
      </c>
      <c r="F13" s="122">
        <v>0</v>
      </c>
      <c r="G13" s="122">
        <v>0</v>
      </c>
      <c r="H13" s="122">
        <v>0</v>
      </c>
      <c r="I13" s="122">
        <v>0</v>
      </c>
      <c r="J13" s="122">
        <v>0</v>
      </c>
      <c r="K13" s="122">
        <v>0</v>
      </c>
      <c r="L13" s="122">
        <v>0</v>
      </c>
      <c r="M13" s="122">
        <v>0</v>
      </c>
      <c r="N13" s="122">
        <v>0</v>
      </c>
      <c r="O13" s="122">
        <v>0</v>
      </c>
      <c r="P13" s="122">
        <v>0</v>
      </c>
      <c r="Q13" s="122">
        <v>0</v>
      </c>
      <c r="R13" s="122">
        <v>0</v>
      </c>
      <c r="S13" s="122">
        <v>0</v>
      </c>
      <c r="T13" s="122">
        <v>0</v>
      </c>
      <c r="U13" s="122">
        <v>0</v>
      </c>
      <c r="V13" s="122">
        <v>0</v>
      </c>
      <c r="W13" s="218">
        <v>0</v>
      </c>
      <c r="X13" s="125">
        <v>0</v>
      </c>
    </row>
    <row r="14" spans="1:24" s="134" customFormat="1">
      <c r="A14" s="129"/>
      <c r="B14" s="130" t="s">
        <v>22</v>
      </c>
      <c r="C14" s="131">
        <v>12.484200000000001</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223">
        <v>12.484200000000001</v>
      </c>
      <c r="X14" s="133">
        <v>0.62421000000000004</v>
      </c>
    </row>
    <row r="15" spans="1:24" s="138" customFormat="1">
      <c r="A15" s="129"/>
      <c r="B15" s="135"/>
      <c r="C15" s="316"/>
      <c r="D15" s="316"/>
      <c r="E15" s="316"/>
      <c r="F15" s="316"/>
      <c r="G15" s="316"/>
      <c r="H15" s="316"/>
      <c r="I15" s="316"/>
      <c r="J15" s="316"/>
      <c r="K15" s="316"/>
      <c r="L15" s="316"/>
      <c r="M15" s="316"/>
      <c r="N15" s="316"/>
      <c r="O15" s="316"/>
      <c r="P15" s="316"/>
      <c r="Q15" s="316"/>
      <c r="R15" s="316"/>
      <c r="S15" s="316"/>
      <c r="T15" s="316"/>
      <c r="U15" s="316"/>
      <c r="V15" s="316"/>
      <c r="W15" s="241"/>
      <c r="X15" s="317"/>
    </row>
    <row r="16" spans="1:24">
      <c r="A16" s="126"/>
      <c r="B16" s="128" t="s">
        <v>15</v>
      </c>
      <c r="C16" s="123">
        <v>0.96618357487922713</v>
      </c>
      <c r="D16" s="123">
        <v>0.93351070036640305</v>
      </c>
      <c r="E16" s="123">
        <v>0.90194270566802237</v>
      </c>
      <c r="F16" s="123">
        <v>0.87144222769857238</v>
      </c>
      <c r="G16" s="123">
        <v>0.84197316685852419</v>
      </c>
      <c r="H16" s="123">
        <v>0.81350064430775282</v>
      </c>
      <c r="I16" s="123">
        <v>0.78599096068381913</v>
      </c>
      <c r="J16" s="123">
        <v>0.75941155621625056</v>
      </c>
      <c r="K16" s="123">
        <v>0.73373097218961414</v>
      </c>
      <c r="L16" s="123">
        <v>0.70891881370977217</v>
      </c>
      <c r="M16" s="123">
        <v>0.68494571372924851</v>
      </c>
      <c r="N16" s="123">
        <v>0.66178329828912896</v>
      </c>
      <c r="O16" s="123">
        <v>0.63940415293635666</v>
      </c>
      <c r="P16" s="123">
        <v>0.61778179027667302</v>
      </c>
      <c r="Q16" s="123">
        <v>0.59689061862480497</v>
      </c>
      <c r="R16" s="123">
        <v>0.57670591171478747</v>
      </c>
      <c r="S16" s="123">
        <v>0.55720377943457733</v>
      </c>
      <c r="T16" s="123">
        <v>0.53836113955031628</v>
      </c>
      <c r="U16" s="123">
        <v>0.52015569038677911</v>
      </c>
      <c r="V16" s="123">
        <v>0.50256588443167061</v>
      </c>
      <c r="W16" s="241"/>
      <c r="X16" s="137"/>
    </row>
    <row r="17" spans="1:24" s="145" customFormat="1" ht="13.5" thickBot="1">
      <c r="A17" s="141"/>
      <c r="B17" s="20" t="s">
        <v>16</v>
      </c>
      <c r="C17" s="142">
        <v>12.062028985507249</v>
      </c>
      <c r="D17" s="142">
        <v>0</v>
      </c>
      <c r="E17" s="142">
        <v>0</v>
      </c>
      <c r="F17" s="142">
        <v>0</v>
      </c>
      <c r="G17" s="142">
        <v>0</v>
      </c>
      <c r="H17" s="142">
        <v>0</v>
      </c>
      <c r="I17" s="142">
        <v>0</v>
      </c>
      <c r="J17" s="142">
        <v>0</v>
      </c>
      <c r="K17" s="142">
        <v>0</v>
      </c>
      <c r="L17" s="142">
        <v>0</v>
      </c>
      <c r="M17" s="142">
        <v>0</v>
      </c>
      <c r="N17" s="142">
        <v>0</v>
      </c>
      <c r="O17" s="142">
        <v>0</v>
      </c>
      <c r="P17" s="142">
        <v>0</v>
      </c>
      <c r="Q17" s="142">
        <v>0</v>
      </c>
      <c r="R17" s="142">
        <v>0</v>
      </c>
      <c r="S17" s="142">
        <v>0</v>
      </c>
      <c r="T17" s="142">
        <v>0</v>
      </c>
      <c r="U17" s="142">
        <v>0</v>
      </c>
      <c r="V17" s="142">
        <v>0</v>
      </c>
      <c r="W17" s="143">
        <v>12.062028985507249</v>
      </c>
      <c r="X17" s="144"/>
    </row>
    <row r="18" spans="1:24" s="145" customFormat="1">
      <c r="A18" s="146" t="s">
        <v>73</v>
      </c>
      <c r="B18" s="130"/>
      <c r="C18" s="147"/>
      <c r="D18" s="147"/>
      <c r="E18" s="147"/>
      <c r="F18" s="147"/>
      <c r="G18" s="147"/>
      <c r="H18" s="147"/>
      <c r="I18" s="147"/>
      <c r="J18" s="147"/>
      <c r="K18" s="147"/>
      <c r="L18" s="147"/>
      <c r="M18" s="147"/>
      <c r="N18" s="147"/>
      <c r="O18" s="147"/>
      <c r="P18" s="147"/>
      <c r="Q18" s="147"/>
      <c r="R18" s="147"/>
      <c r="S18" s="147"/>
      <c r="T18" s="147"/>
      <c r="U18" s="147"/>
      <c r="V18" s="147"/>
      <c r="W18" s="148"/>
      <c r="X18" s="147"/>
    </row>
    <row r="19" spans="1:24" s="145" customFormat="1">
      <c r="A19" s="146" t="s">
        <v>223</v>
      </c>
      <c r="B19" s="130"/>
      <c r="C19" s="147"/>
      <c r="D19" s="147"/>
      <c r="E19" s="147"/>
      <c r="F19" s="147"/>
      <c r="G19" s="147"/>
      <c r="H19" s="147"/>
      <c r="I19" s="147"/>
      <c r="J19" s="147"/>
      <c r="K19" s="147"/>
      <c r="L19" s="147"/>
      <c r="M19" s="147"/>
      <c r="N19" s="147"/>
      <c r="O19" s="147"/>
      <c r="P19" s="147"/>
      <c r="Q19" s="147"/>
      <c r="R19" s="147"/>
      <c r="S19" s="147"/>
      <c r="T19" s="147"/>
      <c r="U19" s="147"/>
      <c r="V19" s="147"/>
      <c r="W19" s="148"/>
      <c r="X19" s="147"/>
    </row>
    <row r="20" spans="1:24" s="145" customFormat="1">
      <c r="A20" s="146"/>
      <c r="B20" s="130"/>
      <c r="C20" s="147"/>
      <c r="D20" s="147"/>
      <c r="E20" s="147"/>
      <c r="F20" s="147"/>
      <c r="G20" s="147"/>
      <c r="H20" s="147"/>
      <c r="I20" s="147"/>
      <c r="J20" s="147"/>
      <c r="K20" s="147"/>
      <c r="L20" s="147"/>
      <c r="M20" s="147"/>
      <c r="N20" s="147"/>
      <c r="O20" s="147"/>
      <c r="P20" s="147"/>
      <c r="Q20" s="147"/>
      <c r="R20" s="147"/>
      <c r="S20" s="147"/>
      <c r="T20" s="147"/>
      <c r="U20" s="147"/>
      <c r="V20" s="147"/>
      <c r="W20" s="148"/>
      <c r="X20" s="147"/>
    </row>
    <row r="21" spans="1:24" s="145" customFormat="1">
      <c r="A21" s="146"/>
      <c r="B21" s="130"/>
      <c r="C21" s="147"/>
      <c r="D21" s="147"/>
      <c r="E21" s="147"/>
      <c r="F21" s="147"/>
      <c r="G21" s="147"/>
      <c r="H21" s="147"/>
      <c r="I21" s="147"/>
      <c r="J21" s="147"/>
      <c r="K21" s="147"/>
      <c r="L21" s="147"/>
      <c r="M21" s="147"/>
      <c r="N21" s="147"/>
      <c r="O21" s="147"/>
      <c r="P21" s="147"/>
      <c r="Q21" s="147"/>
      <c r="R21" s="147"/>
      <c r="S21" s="147"/>
      <c r="T21" s="147"/>
      <c r="U21" s="147"/>
      <c r="V21" s="147"/>
      <c r="W21" s="148"/>
      <c r="X21" s="147"/>
    </row>
    <row r="22" spans="1:24" ht="20.25" customHeight="1" thickBot="1">
      <c r="A22" s="667" t="s">
        <v>224</v>
      </c>
      <c r="B22" s="667"/>
      <c r="C22" s="667"/>
      <c r="D22" s="667"/>
      <c r="E22" s="667"/>
      <c r="F22" s="667"/>
      <c r="G22" s="667"/>
      <c r="H22" s="667"/>
      <c r="I22" s="667"/>
      <c r="J22" s="667"/>
      <c r="K22" s="667"/>
      <c r="L22" s="667"/>
      <c r="M22" s="667"/>
      <c r="N22" s="667"/>
      <c r="O22" s="667"/>
      <c r="P22" s="667"/>
      <c r="Q22" s="667"/>
      <c r="R22" s="667"/>
      <c r="S22" s="667"/>
      <c r="T22" s="667"/>
      <c r="U22" s="667"/>
      <c r="V22" s="667"/>
      <c r="W22" s="667"/>
      <c r="X22" s="667"/>
    </row>
    <row r="23" spans="1:24" ht="12.75" customHeight="1">
      <c r="A23" s="112" t="s">
        <v>2</v>
      </c>
      <c r="B23" s="113" t="s">
        <v>3</v>
      </c>
      <c r="C23" s="114">
        <v>2013</v>
      </c>
      <c r="D23" s="114">
        <v>2014</v>
      </c>
      <c r="E23" s="114">
        <v>2015</v>
      </c>
      <c r="F23" s="114">
        <v>2016</v>
      </c>
      <c r="G23" s="114">
        <v>2017</v>
      </c>
      <c r="H23" s="114">
        <v>2018</v>
      </c>
      <c r="I23" s="114">
        <v>2019</v>
      </c>
      <c r="J23" s="114">
        <v>2020</v>
      </c>
      <c r="K23" s="114">
        <v>2021</v>
      </c>
      <c r="L23" s="114">
        <v>2022</v>
      </c>
      <c r="M23" s="114">
        <v>2023</v>
      </c>
      <c r="N23" s="114">
        <v>2024</v>
      </c>
      <c r="O23" s="114">
        <v>2025</v>
      </c>
      <c r="P23" s="114">
        <v>2026</v>
      </c>
      <c r="Q23" s="114">
        <v>2027</v>
      </c>
      <c r="R23" s="114">
        <v>2028</v>
      </c>
      <c r="S23" s="114">
        <v>2029</v>
      </c>
      <c r="T23" s="114">
        <v>2030</v>
      </c>
      <c r="U23" s="114">
        <v>2031</v>
      </c>
      <c r="V23" s="114">
        <v>2032</v>
      </c>
      <c r="W23" s="664" t="s">
        <v>4</v>
      </c>
      <c r="X23" s="665" t="s">
        <v>5</v>
      </c>
    </row>
    <row r="24" spans="1:24" ht="13.5" thickBot="1">
      <c r="A24" s="19" t="s">
        <v>6</v>
      </c>
      <c r="B24" s="20" t="s">
        <v>7</v>
      </c>
      <c r="C24" s="115">
        <v>1</v>
      </c>
      <c r="D24" s="115">
        <v>2</v>
      </c>
      <c r="E24" s="115">
        <v>3</v>
      </c>
      <c r="F24" s="115">
        <v>4</v>
      </c>
      <c r="G24" s="115">
        <v>5</v>
      </c>
      <c r="H24" s="115">
        <v>6</v>
      </c>
      <c r="I24" s="115">
        <v>7</v>
      </c>
      <c r="J24" s="115">
        <v>8</v>
      </c>
      <c r="K24" s="115">
        <v>9</v>
      </c>
      <c r="L24" s="115">
        <v>10</v>
      </c>
      <c r="M24" s="115">
        <v>11</v>
      </c>
      <c r="N24" s="115">
        <v>12</v>
      </c>
      <c r="O24" s="115">
        <v>13</v>
      </c>
      <c r="P24" s="115">
        <v>14</v>
      </c>
      <c r="Q24" s="115">
        <v>15</v>
      </c>
      <c r="R24" s="115">
        <v>16</v>
      </c>
      <c r="S24" s="115">
        <v>17</v>
      </c>
      <c r="T24" s="115">
        <v>18</v>
      </c>
      <c r="U24" s="115">
        <v>19</v>
      </c>
      <c r="V24" s="115">
        <v>20</v>
      </c>
      <c r="W24" s="661"/>
      <c r="X24" s="662"/>
    </row>
    <row r="25" spans="1:24">
      <c r="A25" s="116"/>
      <c r="B25" s="117"/>
      <c r="C25" s="118"/>
      <c r="D25" s="118"/>
      <c r="E25" s="118"/>
      <c r="F25" s="118"/>
      <c r="G25" s="118"/>
      <c r="H25" s="118"/>
      <c r="I25" s="118"/>
      <c r="J25" s="118"/>
      <c r="K25" s="118"/>
      <c r="L25" s="118"/>
      <c r="M25" s="118"/>
      <c r="N25" s="118"/>
      <c r="O25" s="118"/>
      <c r="P25" s="118"/>
      <c r="Q25" s="118"/>
      <c r="R25" s="118"/>
      <c r="S25" s="118"/>
      <c r="T25" s="118"/>
      <c r="U25" s="118"/>
      <c r="V25" s="118"/>
      <c r="W25" s="216"/>
      <c r="X25" s="120"/>
    </row>
    <row r="26" spans="1:24" s="118" customFormat="1" ht="38.25">
      <c r="A26" s="154" t="s">
        <v>68</v>
      </c>
      <c r="B26" s="121" t="s">
        <v>69</v>
      </c>
      <c r="C26" s="122">
        <v>4.1999999999999997E-3</v>
      </c>
      <c r="D26" s="123">
        <v>0</v>
      </c>
      <c r="E26" s="123">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218">
        <v>4.1999999999999997E-3</v>
      </c>
      <c r="X26" s="125">
        <v>2.0999999999999998E-4</v>
      </c>
    </row>
    <row r="27" spans="1:24" s="118" customFormat="1" ht="38.25">
      <c r="A27" s="315" t="s">
        <v>149</v>
      </c>
      <c r="B27" s="121" t="s">
        <v>222</v>
      </c>
      <c r="C27" s="122">
        <v>10.96</v>
      </c>
      <c r="D27" s="123">
        <v>0</v>
      </c>
      <c r="E27" s="123">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218">
        <v>10.96</v>
      </c>
      <c r="X27" s="125">
        <v>0.54800000000000004</v>
      </c>
    </row>
    <row r="28" spans="1:24" s="118" customFormat="1">
      <c r="A28" s="149"/>
      <c r="B28" s="127"/>
      <c r="C28" s="122"/>
      <c r="D28" s="122"/>
      <c r="E28" s="122"/>
      <c r="F28" s="122"/>
      <c r="G28" s="122"/>
      <c r="H28" s="122"/>
      <c r="I28" s="122"/>
      <c r="J28" s="122"/>
      <c r="K28" s="122"/>
      <c r="L28" s="122"/>
      <c r="M28" s="122"/>
      <c r="N28" s="122"/>
      <c r="O28" s="122"/>
      <c r="P28" s="122"/>
      <c r="Q28" s="122"/>
      <c r="R28" s="122"/>
      <c r="S28" s="122"/>
      <c r="T28" s="122"/>
      <c r="U28" s="122"/>
      <c r="V28" s="122"/>
      <c r="W28" s="218"/>
      <c r="X28" s="125"/>
    </row>
    <row r="29" spans="1:24" s="118" customFormat="1">
      <c r="A29" s="149"/>
      <c r="B29" s="121" t="s">
        <v>70</v>
      </c>
      <c r="C29" s="122">
        <v>0</v>
      </c>
      <c r="D29" s="122">
        <v>0</v>
      </c>
      <c r="E29" s="122">
        <v>0</v>
      </c>
      <c r="F29" s="122">
        <v>0</v>
      </c>
      <c r="G29" s="122">
        <v>0</v>
      </c>
      <c r="H29" s="122">
        <v>0</v>
      </c>
      <c r="I29" s="122">
        <v>0</v>
      </c>
      <c r="J29" s="122">
        <v>0</v>
      </c>
      <c r="K29" s="122">
        <v>0</v>
      </c>
      <c r="L29" s="122">
        <v>0</v>
      </c>
      <c r="M29" s="122">
        <v>0</v>
      </c>
      <c r="N29" s="122">
        <v>0</v>
      </c>
      <c r="O29" s="122">
        <v>0</v>
      </c>
      <c r="P29" s="122">
        <v>0</v>
      </c>
      <c r="Q29" s="122">
        <v>0</v>
      </c>
      <c r="R29" s="122">
        <v>0</v>
      </c>
      <c r="S29" s="122">
        <v>0</v>
      </c>
      <c r="T29" s="122">
        <v>0</v>
      </c>
      <c r="U29" s="122">
        <v>0</v>
      </c>
      <c r="V29" s="122">
        <v>0</v>
      </c>
      <c r="W29" s="218">
        <v>0</v>
      </c>
      <c r="X29" s="125">
        <v>0</v>
      </c>
    </row>
    <row r="30" spans="1:24" s="118" customFormat="1">
      <c r="A30" s="149"/>
      <c r="B30" s="121"/>
      <c r="C30" s="122"/>
      <c r="D30" s="122"/>
      <c r="E30" s="122"/>
      <c r="F30" s="122"/>
      <c r="G30" s="122"/>
      <c r="H30" s="122"/>
      <c r="I30" s="122"/>
      <c r="J30" s="122"/>
      <c r="K30" s="122"/>
      <c r="L30" s="122"/>
      <c r="M30" s="122"/>
      <c r="N30" s="122"/>
      <c r="O30" s="122"/>
      <c r="P30" s="122"/>
      <c r="Q30" s="122"/>
      <c r="R30" s="122"/>
      <c r="S30" s="122"/>
      <c r="T30" s="122"/>
      <c r="U30" s="122"/>
      <c r="V30" s="122"/>
      <c r="W30" s="218"/>
      <c r="X30" s="125"/>
    </row>
    <row r="31" spans="1:24" s="118" customFormat="1">
      <c r="A31" s="149"/>
      <c r="B31" s="128" t="s">
        <v>71</v>
      </c>
      <c r="C31" s="122">
        <v>10.964200000000002</v>
      </c>
      <c r="D31" s="122">
        <v>0</v>
      </c>
      <c r="E31" s="122">
        <v>0</v>
      </c>
      <c r="F31" s="122">
        <v>0</v>
      </c>
      <c r="G31" s="122">
        <v>0</v>
      </c>
      <c r="H31" s="122">
        <v>0</v>
      </c>
      <c r="I31" s="122">
        <v>0</v>
      </c>
      <c r="J31" s="122">
        <v>0</v>
      </c>
      <c r="K31" s="122">
        <v>0</v>
      </c>
      <c r="L31" s="122">
        <v>0</v>
      </c>
      <c r="M31" s="122">
        <v>0</v>
      </c>
      <c r="N31" s="122">
        <v>0</v>
      </c>
      <c r="O31" s="122">
        <v>0</v>
      </c>
      <c r="P31" s="122">
        <v>0</v>
      </c>
      <c r="Q31" s="122">
        <v>0</v>
      </c>
      <c r="R31" s="122">
        <v>0</v>
      </c>
      <c r="S31" s="122">
        <v>0</v>
      </c>
      <c r="T31" s="122">
        <v>0</v>
      </c>
      <c r="U31" s="122">
        <v>0</v>
      </c>
      <c r="V31" s="122">
        <v>0</v>
      </c>
      <c r="W31" s="218">
        <v>10.964200000000002</v>
      </c>
      <c r="X31" s="125">
        <v>0.54821000000000009</v>
      </c>
    </row>
    <row r="32" spans="1:24" s="118" customFormat="1">
      <c r="A32" s="149"/>
      <c r="B32" s="128" t="s">
        <v>72</v>
      </c>
      <c r="C32" s="122">
        <v>0</v>
      </c>
      <c r="D32" s="122">
        <v>0</v>
      </c>
      <c r="E32" s="122">
        <v>0</v>
      </c>
      <c r="F32" s="122">
        <v>0</v>
      </c>
      <c r="G32" s="122">
        <v>0</v>
      </c>
      <c r="H32" s="122">
        <v>0</v>
      </c>
      <c r="I32" s="122">
        <v>0</v>
      </c>
      <c r="J32" s="122">
        <v>0</v>
      </c>
      <c r="K32" s="122">
        <v>0</v>
      </c>
      <c r="L32" s="122">
        <v>0</v>
      </c>
      <c r="M32" s="122">
        <v>0</v>
      </c>
      <c r="N32" s="122">
        <v>0</v>
      </c>
      <c r="O32" s="122">
        <v>0</v>
      </c>
      <c r="P32" s="122">
        <v>0</v>
      </c>
      <c r="Q32" s="122">
        <v>0</v>
      </c>
      <c r="R32" s="122">
        <v>0</v>
      </c>
      <c r="S32" s="122">
        <v>0</v>
      </c>
      <c r="T32" s="122">
        <v>0</v>
      </c>
      <c r="U32" s="122">
        <v>0</v>
      </c>
      <c r="V32" s="122">
        <v>0</v>
      </c>
      <c r="W32" s="218">
        <v>0</v>
      </c>
      <c r="X32" s="125">
        <v>0</v>
      </c>
    </row>
    <row r="33" spans="1:24" s="134" customFormat="1">
      <c r="A33" s="150"/>
      <c r="B33" s="130" t="s">
        <v>22</v>
      </c>
      <c r="C33" s="131">
        <v>10.964200000000002</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223">
        <v>10.964200000000002</v>
      </c>
      <c r="X33" s="133">
        <v>0.54821000000000009</v>
      </c>
    </row>
    <row r="34" spans="1:24" s="138" customFormat="1">
      <c r="A34" s="129"/>
      <c r="B34" s="135"/>
      <c r="C34" s="316"/>
      <c r="D34" s="316"/>
      <c r="E34" s="316"/>
      <c r="F34" s="316"/>
      <c r="G34" s="316"/>
      <c r="H34" s="316"/>
      <c r="I34" s="316"/>
      <c r="J34" s="316"/>
      <c r="K34" s="316"/>
      <c r="L34" s="316"/>
      <c r="M34" s="316"/>
      <c r="N34" s="316"/>
      <c r="O34" s="316"/>
      <c r="P34" s="316"/>
      <c r="Q34" s="316"/>
      <c r="R34" s="316"/>
      <c r="S34" s="316"/>
      <c r="T34" s="316"/>
      <c r="U34" s="316"/>
      <c r="V34" s="316"/>
      <c r="W34" s="241"/>
      <c r="X34" s="317"/>
    </row>
    <row r="35" spans="1:24">
      <c r="A35" s="149"/>
      <c r="B35" s="128" t="s">
        <v>15</v>
      </c>
      <c r="C35" s="123">
        <v>0.96618357487922713</v>
      </c>
      <c r="D35" s="123">
        <v>0.93351070036640305</v>
      </c>
      <c r="E35" s="123">
        <v>0.90194270566802237</v>
      </c>
      <c r="F35" s="123">
        <v>0.87144222769857238</v>
      </c>
      <c r="G35" s="123">
        <v>0.84197316685852419</v>
      </c>
      <c r="H35" s="123">
        <v>0.81350064430775282</v>
      </c>
      <c r="I35" s="123">
        <v>0.78599096068381913</v>
      </c>
      <c r="J35" s="123">
        <v>0.75941155621625056</v>
      </c>
      <c r="K35" s="123">
        <v>0.73373097218961414</v>
      </c>
      <c r="L35" s="123">
        <v>0.70891881370977217</v>
      </c>
      <c r="M35" s="123">
        <v>0.68494571372924851</v>
      </c>
      <c r="N35" s="123">
        <v>0.66178329828912896</v>
      </c>
      <c r="O35" s="123">
        <v>0.63940415293635666</v>
      </c>
      <c r="P35" s="123">
        <v>0.61778179027667302</v>
      </c>
      <c r="Q35" s="123">
        <v>0.59689061862480497</v>
      </c>
      <c r="R35" s="123">
        <v>0.57670591171478747</v>
      </c>
      <c r="S35" s="123">
        <v>0.55720377943457733</v>
      </c>
      <c r="T35" s="123">
        <v>0.53836113955031628</v>
      </c>
      <c r="U35" s="123">
        <v>0.52015569038677911</v>
      </c>
      <c r="V35" s="123">
        <v>0.50256588443167061</v>
      </c>
      <c r="W35" s="241"/>
      <c r="X35" s="137"/>
    </row>
    <row r="36" spans="1:24" s="145" customFormat="1" ht="13.5" thickBot="1">
      <c r="A36" s="151"/>
      <c r="B36" s="20" t="s">
        <v>16</v>
      </c>
      <c r="C36" s="142">
        <v>10.593429951690824</v>
      </c>
      <c r="D36" s="142">
        <v>0</v>
      </c>
      <c r="E36" s="142">
        <v>0</v>
      </c>
      <c r="F36" s="142">
        <v>0</v>
      </c>
      <c r="G36" s="142">
        <v>0</v>
      </c>
      <c r="H36" s="142">
        <v>0</v>
      </c>
      <c r="I36" s="142">
        <v>0</v>
      </c>
      <c r="J36" s="142">
        <v>0</v>
      </c>
      <c r="K36" s="142">
        <v>0</v>
      </c>
      <c r="L36" s="142">
        <v>0</v>
      </c>
      <c r="M36" s="142">
        <v>0</v>
      </c>
      <c r="N36" s="142">
        <v>0</v>
      </c>
      <c r="O36" s="142">
        <v>0</v>
      </c>
      <c r="P36" s="142">
        <v>0</v>
      </c>
      <c r="Q36" s="142">
        <v>0</v>
      </c>
      <c r="R36" s="142">
        <v>0</v>
      </c>
      <c r="S36" s="142">
        <v>0</v>
      </c>
      <c r="T36" s="142">
        <v>0</v>
      </c>
      <c r="U36" s="142">
        <v>0</v>
      </c>
      <c r="V36" s="142">
        <v>0</v>
      </c>
      <c r="W36" s="143">
        <v>10.593429951690824</v>
      </c>
      <c r="X36" s="144"/>
    </row>
    <row r="37" spans="1:24" s="145" customFormat="1">
      <c r="A37" s="152" t="s">
        <v>73</v>
      </c>
      <c r="B37" s="130"/>
      <c r="C37" s="147"/>
      <c r="D37" s="147"/>
      <c r="E37" s="147"/>
      <c r="F37" s="147"/>
      <c r="G37" s="147"/>
      <c r="H37" s="147"/>
      <c r="I37" s="147"/>
      <c r="J37" s="147"/>
      <c r="K37" s="147"/>
      <c r="L37" s="147"/>
      <c r="M37" s="147"/>
      <c r="N37" s="147"/>
      <c r="O37" s="147"/>
      <c r="P37" s="147"/>
      <c r="Q37" s="147"/>
      <c r="R37" s="147"/>
      <c r="S37" s="147"/>
      <c r="T37" s="147"/>
      <c r="U37" s="147"/>
      <c r="V37" s="147"/>
      <c r="W37" s="148"/>
      <c r="X37" s="147"/>
    </row>
    <row r="38" spans="1:24" s="145" customFormat="1">
      <c r="A38" s="152" t="s">
        <v>223</v>
      </c>
      <c r="B38" s="130"/>
      <c r="C38" s="147"/>
      <c r="D38" s="147"/>
      <c r="E38" s="147"/>
      <c r="F38" s="147"/>
      <c r="G38" s="147"/>
      <c r="H38" s="147"/>
      <c r="I38" s="147"/>
      <c r="J38" s="147"/>
      <c r="K38" s="147"/>
      <c r="L38" s="147"/>
      <c r="M38" s="147"/>
      <c r="N38" s="147"/>
      <c r="O38" s="147"/>
      <c r="P38" s="147"/>
      <c r="Q38" s="147"/>
      <c r="R38" s="147"/>
      <c r="S38" s="147"/>
      <c r="T38" s="147"/>
      <c r="U38" s="147"/>
      <c r="V38" s="147"/>
      <c r="W38" s="148"/>
      <c r="X38" s="147"/>
    </row>
    <row r="39" spans="1:24" s="145" customFormat="1">
      <c r="A39" s="152"/>
      <c r="B39" s="130"/>
      <c r="C39" s="147"/>
      <c r="D39" s="147"/>
      <c r="E39" s="147"/>
      <c r="F39" s="147"/>
      <c r="G39" s="147"/>
      <c r="H39" s="147"/>
      <c r="I39" s="147"/>
      <c r="J39" s="147"/>
      <c r="K39" s="147"/>
      <c r="L39" s="147"/>
      <c r="M39" s="147"/>
      <c r="N39" s="147"/>
      <c r="O39" s="147"/>
      <c r="P39" s="147"/>
      <c r="Q39" s="147"/>
      <c r="R39" s="147"/>
      <c r="S39" s="147"/>
      <c r="T39" s="147"/>
      <c r="U39" s="147"/>
      <c r="V39" s="147"/>
      <c r="W39" s="148"/>
      <c r="X39" s="147"/>
    </row>
    <row r="40" spans="1:24" s="145" customFormat="1">
      <c r="A40" s="152"/>
      <c r="B40" s="130"/>
      <c r="C40" s="147"/>
      <c r="D40" s="147"/>
      <c r="E40" s="147"/>
      <c r="F40" s="147"/>
      <c r="G40" s="147"/>
      <c r="H40" s="147"/>
      <c r="I40" s="147"/>
      <c r="J40" s="147"/>
      <c r="K40" s="147"/>
      <c r="L40" s="147"/>
      <c r="M40" s="147"/>
      <c r="N40" s="147"/>
      <c r="O40" s="147"/>
      <c r="P40" s="147"/>
      <c r="Q40" s="147"/>
      <c r="R40" s="147"/>
      <c r="S40" s="147"/>
      <c r="T40" s="147"/>
      <c r="U40" s="147"/>
      <c r="V40" s="147"/>
      <c r="W40" s="148"/>
      <c r="X40" s="147"/>
    </row>
    <row r="41" spans="1:24" ht="21.75" customHeight="1" thickBot="1">
      <c r="A41" s="667" t="s">
        <v>225</v>
      </c>
      <c r="B41" s="667"/>
      <c r="C41" s="667"/>
      <c r="D41" s="667"/>
      <c r="E41" s="667"/>
      <c r="F41" s="667"/>
      <c r="G41" s="667"/>
      <c r="H41" s="667"/>
      <c r="I41" s="667"/>
      <c r="J41" s="667"/>
      <c r="K41" s="667"/>
      <c r="L41" s="667"/>
      <c r="M41" s="667"/>
      <c r="N41" s="667"/>
      <c r="O41" s="667"/>
      <c r="P41" s="667"/>
      <c r="Q41" s="667"/>
      <c r="R41" s="667"/>
      <c r="S41" s="667"/>
      <c r="T41" s="667"/>
      <c r="U41" s="667"/>
      <c r="V41" s="667"/>
      <c r="W41" s="667"/>
      <c r="X41" s="667"/>
    </row>
    <row r="42" spans="1:24" ht="12.75" customHeight="1">
      <c r="A42" s="112" t="s">
        <v>2</v>
      </c>
      <c r="B42" s="113" t="s">
        <v>3</v>
      </c>
      <c r="C42" s="114">
        <v>2013</v>
      </c>
      <c r="D42" s="114">
        <v>2014</v>
      </c>
      <c r="E42" s="114">
        <v>2015</v>
      </c>
      <c r="F42" s="114">
        <v>2016</v>
      </c>
      <c r="G42" s="114">
        <v>2017</v>
      </c>
      <c r="H42" s="114">
        <v>2018</v>
      </c>
      <c r="I42" s="114">
        <v>2019</v>
      </c>
      <c r="J42" s="114">
        <v>2020</v>
      </c>
      <c r="K42" s="114">
        <v>2021</v>
      </c>
      <c r="L42" s="114">
        <v>2022</v>
      </c>
      <c r="M42" s="114">
        <v>2023</v>
      </c>
      <c r="N42" s="114">
        <v>2024</v>
      </c>
      <c r="O42" s="114">
        <v>2025</v>
      </c>
      <c r="P42" s="114">
        <v>2026</v>
      </c>
      <c r="Q42" s="114">
        <v>2027</v>
      </c>
      <c r="R42" s="114">
        <v>2028</v>
      </c>
      <c r="S42" s="114">
        <v>2029</v>
      </c>
      <c r="T42" s="114">
        <v>2030</v>
      </c>
      <c r="U42" s="114">
        <v>2031</v>
      </c>
      <c r="V42" s="114">
        <v>2032</v>
      </c>
      <c r="W42" s="664" t="s">
        <v>4</v>
      </c>
      <c r="X42" s="665" t="s">
        <v>5</v>
      </c>
    </row>
    <row r="43" spans="1:24" ht="13.5" thickBot="1">
      <c r="A43" s="19" t="s">
        <v>6</v>
      </c>
      <c r="B43" s="20" t="s">
        <v>7</v>
      </c>
      <c r="C43" s="115">
        <v>1</v>
      </c>
      <c r="D43" s="115">
        <v>2</v>
      </c>
      <c r="E43" s="115">
        <v>3</v>
      </c>
      <c r="F43" s="115">
        <v>4</v>
      </c>
      <c r="G43" s="115">
        <v>5</v>
      </c>
      <c r="H43" s="115">
        <v>6</v>
      </c>
      <c r="I43" s="115">
        <v>7</v>
      </c>
      <c r="J43" s="115">
        <v>8</v>
      </c>
      <c r="K43" s="115">
        <v>9</v>
      </c>
      <c r="L43" s="115">
        <v>10</v>
      </c>
      <c r="M43" s="115">
        <v>11</v>
      </c>
      <c r="N43" s="115">
        <v>12</v>
      </c>
      <c r="O43" s="115">
        <v>13</v>
      </c>
      <c r="P43" s="115">
        <v>14</v>
      </c>
      <c r="Q43" s="115">
        <v>15</v>
      </c>
      <c r="R43" s="115">
        <v>16</v>
      </c>
      <c r="S43" s="115">
        <v>17</v>
      </c>
      <c r="T43" s="115">
        <v>18</v>
      </c>
      <c r="U43" s="115">
        <v>19</v>
      </c>
      <c r="V43" s="115">
        <v>20</v>
      </c>
      <c r="W43" s="661"/>
      <c r="X43" s="662"/>
    </row>
    <row r="44" spans="1:24">
      <c r="A44" s="153"/>
      <c r="B44" s="117"/>
      <c r="C44" s="118"/>
      <c r="D44" s="118"/>
      <c r="E44" s="118"/>
      <c r="F44" s="118"/>
      <c r="G44" s="118"/>
      <c r="H44" s="118"/>
      <c r="I44" s="118"/>
      <c r="J44" s="118"/>
      <c r="K44" s="118"/>
      <c r="L44" s="118"/>
      <c r="M44" s="118"/>
      <c r="N44" s="118"/>
      <c r="O44" s="118"/>
      <c r="P44" s="118"/>
      <c r="Q44" s="118"/>
      <c r="R44" s="118"/>
      <c r="S44" s="118"/>
      <c r="T44" s="118"/>
      <c r="U44" s="118"/>
      <c r="V44" s="118"/>
      <c r="W44" s="216"/>
      <c r="X44" s="120"/>
    </row>
    <row r="45" spans="1:24" s="118" customFormat="1" ht="38.25">
      <c r="A45" s="154" t="s">
        <v>68</v>
      </c>
      <c r="B45" s="121" t="s">
        <v>69</v>
      </c>
      <c r="C45" s="122">
        <v>4.1999999999999997E-3</v>
      </c>
      <c r="D45" s="123">
        <v>0</v>
      </c>
      <c r="E45" s="123">
        <v>0</v>
      </c>
      <c r="F45" s="123">
        <v>0</v>
      </c>
      <c r="G45" s="123">
        <v>0</v>
      </c>
      <c r="H45" s="123">
        <v>0</v>
      </c>
      <c r="I45" s="123">
        <v>0</v>
      </c>
      <c r="J45" s="123">
        <v>0</v>
      </c>
      <c r="K45" s="123">
        <v>0</v>
      </c>
      <c r="L45" s="123">
        <v>0</v>
      </c>
      <c r="M45" s="123">
        <v>0</v>
      </c>
      <c r="N45" s="123">
        <v>0</v>
      </c>
      <c r="O45" s="123">
        <v>0</v>
      </c>
      <c r="P45" s="123">
        <v>0</v>
      </c>
      <c r="Q45" s="123">
        <v>0</v>
      </c>
      <c r="R45" s="123">
        <v>0</v>
      </c>
      <c r="S45" s="123">
        <v>0</v>
      </c>
      <c r="T45" s="123">
        <v>0</v>
      </c>
      <c r="U45" s="123">
        <v>0</v>
      </c>
      <c r="V45" s="123">
        <v>0</v>
      </c>
      <c r="W45" s="218">
        <v>4.1999999999999997E-3</v>
      </c>
      <c r="X45" s="125">
        <v>2.0999999999999998E-4</v>
      </c>
    </row>
    <row r="46" spans="1:24" s="118" customFormat="1" ht="38.25">
      <c r="A46" s="315" t="s">
        <v>149</v>
      </c>
      <c r="B46" s="121" t="s">
        <v>222</v>
      </c>
      <c r="C46" s="122">
        <v>6.5</v>
      </c>
      <c r="D46" s="123">
        <v>0</v>
      </c>
      <c r="E46" s="123">
        <v>0</v>
      </c>
      <c r="F46" s="123">
        <v>0</v>
      </c>
      <c r="G46" s="123">
        <v>0</v>
      </c>
      <c r="H46" s="123">
        <v>0</v>
      </c>
      <c r="I46" s="123">
        <v>0</v>
      </c>
      <c r="J46" s="123">
        <v>0</v>
      </c>
      <c r="K46" s="123">
        <v>0</v>
      </c>
      <c r="L46" s="123">
        <v>0</v>
      </c>
      <c r="M46" s="123">
        <v>0</v>
      </c>
      <c r="N46" s="123">
        <v>0</v>
      </c>
      <c r="O46" s="123">
        <v>0</v>
      </c>
      <c r="P46" s="123">
        <v>0</v>
      </c>
      <c r="Q46" s="123">
        <v>0</v>
      </c>
      <c r="R46" s="123">
        <v>0</v>
      </c>
      <c r="S46" s="123">
        <v>0</v>
      </c>
      <c r="T46" s="123">
        <v>0</v>
      </c>
      <c r="U46" s="123">
        <v>0</v>
      </c>
      <c r="V46" s="123">
        <v>0</v>
      </c>
      <c r="W46" s="218">
        <v>6.5</v>
      </c>
      <c r="X46" s="125">
        <v>0.32500000000000001</v>
      </c>
    </row>
    <row r="47" spans="1:24" s="118" customFormat="1">
      <c r="A47" s="149"/>
      <c r="B47" s="127"/>
      <c r="C47" s="122"/>
      <c r="D47" s="122"/>
      <c r="E47" s="122"/>
      <c r="F47" s="122"/>
      <c r="G47" s="122"/>
      <c r="H47" s="122"/>
      <c r="I47" s="122"/>
      <c r="J47" s="122"/>
      <c r="K47" s="122"/>
      <c r="L47" s="122"/>
      <c r="M47" s="122"/>
      <c r="N47" s="122"/>
      <c r="O47" s="122"/>
      <c r="P47" s="122"/>
      <c r="Q47" s="122"/>
      <c r="R47" s="122"/>
      <c r="S47" s="122"/>
      <c r="T47" s="122"/>
      <c r="U47" s="122"/>
      <c r="V47" s="122"/>
      <c r="W47" s="218"/>
      <c r="X47" s="125"/>
    </row>
    <row r="48" spans="1:24" s="118" customFormat="1">
      <c r="A48" s="149"/>
      <c r="B48" s="121" t="s">
        <v>70</v>
      </c>
      <c r="C48" s="122">
        <v>0</v>
      </c>
      <c r="D48" s="122">
        <v>0</v>
      </c>
      <c r="E48" s="122">
        <v>0</v>
      </c>
      <c r="F48" s="122">
        <v>0</v>
      </c>
      <c r="G48" s="122">
        <v>0</v>
      </c>
      <c r="H48" s="122">
        <v>0</v>
      </c>
      <c r="I48" s="122">
        <v>0</v>
      </c>
      <c r="J48" s="122">
        <v>0</v>
      </c>
      <c r="K48" s="122">
        <v>0</v>
      </c>
      <c r="L48" s="122">
        <v>0</v>
      </c>
      <c r="M48" s="122">
        <v>0</v>
      </c>
      <c r="N48" s="122">
        <v>0</v>
      </c>
      <c r="O48" s="122">
        <v>0</v>
      </c>
      <c r="P48" s="122">
        <v>0</v>
      </c>
      <c r="Q48" s="122">
        <v>0</v>
      </c>
      <c r="R48" s="122">
        <v>0</v>
      </c>
      <c r="S48" s="122">
        <v>0</v>
      </c>
      <c r="T48" s="122">
        <v>0</v>
      </c>
      <c r="U48" s="122">
        <v>0</v>
      </c>
      <c r="V48" s="122">
        <v>0</v>
      </c>
      <c r="W48" s="218">
        <v>0</v>
      </c>
      <c r="X48" s="125">
        <v>0</v>
      </c>
    </row>
    <row r="49" spans="1:24" s="118" customFormat="1">
      <c r="A49" s="149"/>
      <c r="B49" s="121"/>
      <c r="C49" s="122"/>
      <c r="D49" s="122"/>
      <c r="E49" s="122"/>
      <c r="F49" s="122"/>
      <c r="G49" s="122"/>
      <c r="H49" s="122"/>
      <c r="I49" s="122"/>
      <c r="J49" s="122"/>
      <c r="K49" s="122"/>
      <c r="L49" s="122"/>
      <c r="M49" s="122"/>
      <c r="N49" s="122"/>
      <c r="O49" s="122"/>
      <c r="P49" s="122"/>
      <c r="Q49" s="122"/>
      <c r="R49" s="122"/>
      <c r="S49" s="122"/>
      <c r="T49" s="122"/>
      <c r="U49" s="122"/>
      <c r="V49" s="122"/>
      <c r="W49" s="218"/>
      <c r="X49" s="125"/>
    </row>
    <row r="50" spans="1:24" s="118" customFormat="1">
      <c r="A50" s="149"/>
      <c r="B50" s="128" t="s">
        <v>71</v>
      </c>
      <c r="C50" s="122">
        <v>6.5042</v>
      </c>
      <c r="D50" s="122">
        <v>0</v>
      </c>
      <c r="E50" s="122">
        <v>0</v>
      </c>
      <c r="F50" s="122">
        <v>0</v>
      </c>
      <c r="G50" s="122">
        <v>0</v>
      </c>
      <c r="H50" s="122">
        <v>0</v>
      </c>
      <c r="I50" s="122">
        <v>0</v>
      </c>
      <c r="J50" s="122">
        <v>0</v>
      </c>
      <c r="K50" s="122">
        <v>0</v>
      </c>
      <c r="L50" s="122">
        <v>0</v>
      </c>
      <c r="M50" s="122">
        <v>0</v>
      </c>
      <c r="N50" s="122">
        <v>0</v>
      </c>
      <c r="O50" s="122">
        <v>0</v>
      </c>
      <c r="P50" s="122">
        <v>0</v>
      </c>
      <c r="Q50" s="122">
        <v>0</v>
      </c>
      <c r="R50" s="122">
        <v>0</v>
      </c>
      <c r="S50" s="122">
        <v>0</v>
      </c>
      <c r="T50" s="122">
        <v>0</v>
      </c>
      <c r="U50" s="122">
        <v>0</v>
      </c>
      <c r="V50" s="122">
        <v>0</v>
      </c>
      <c r="W50" s="218">
        <v>6.5042</v>
      </c>
      <c r="X50" s="125">
        <v>0.32521</v>
      </c>
    </row>
    <row r="51" spans="1:24" s="118" customFormat="1">
      <c r="A51" s="149"/>
      <c r="B51" s="128" t="s">
        <v>72</v>
      </c>
      <c r="C51" s="122">
        <v>0</v>
      </c>
      <c r="D51" s="122">
        <v>0</v>
      </c>
      <c r="E51" s="122">
        <v>0</v>
      </c>
      <c r="F51" s="122">
        <v>0</v>
      </c>
      <c r="G51" s="122">
        <v>0</v>
      </c>
      <c r="H51" s="122">
        <v>0</v>
      </c>
      <c r="I51" s="122">
        <v>0</v>
      </c>
      <c r="J51" s="122">
        <v>0</v>
      </c>
      <c r="K51" s="122">
        <v>0</v>
      </c>
      <c r="L51" s="122">
        <v>0</v>
      </c>
      <c r="M51" s="122">
        <v>0</v>
      </c>
      <c r="N51" s="122">
        <v>0</v>
      </c>
      <c r="O51" s="122">
        <v>0</v>
      </c>
      <c r="P51" s="122">
        <v>0</v>
      </c>
      <c r="Q51" s="122">
        <v>0</v>
      </c>
      <c r="R51" s="122">
        <v>0</v>
      </c>
      <c r="S51" s="122">
        <v>0</v>
      </c>
      <c r="T51" s="122">
        <v>0</v>
      </c>
      <c r="U51" s="122">
        <v>0</v>
      </c>
      <c r="V51" s="122">
        <v>0</v>
      </c>
      <c r="W51" s="218">
        <v>0</v>
      </c>
      <c r="X51" s="125">
        <v>0</v>
      </c>
    </row>
    <row r="52" spans="1:24" s="134" customFormat="1">
      <c r="A52" s="150"/>
      <c r="B52" s="130" t="s">
        <v>22</v>
      </c>
      <c r="C52" s="131">
        <v>6.5042</v>
      </c>
      <c r="D52" s="131">
        <v>0</v>
      </c>
      <c r="E52" s="131">
        <v>0</v>
      </c>
      <c r="F52" s="131">
        <v>0</v>
      </c>
      <c r="G52" s="131">
        <v>0</v>
      </c>
      <c r="H52" s="131">
        <v>0</v>
      </c>
      <c r="I52" s="131">
        <v>0</v>
      </c>
      <c r="J52" s="131">
        <v>0</v>
      </c>
      <c r="K52" s="131">
        <v>0</v>
      </c>
      <c r="L52" s="131">
        <v>0</v>
      </c>
      <c r="M52" s="131">
        <v>0</v>
      </c>
      <c r="N52" s="131">
        <v>0</v>
      </c>
      <c r="O52" s="131">
        <v>0</v>
      </c>
      <c r="P52" s="131">
        <v>0</v>
      </c>
      <c r="Q52" s="131">
        <v>0</v>
      </c>
      <c r="R52" s="131">
        <v>0</v>
      </c>
      <c r="S52" s="131">
        <v>0</v>
      </c>
      <c r="T52" s="131">
        <v>0</v>
      </c>
      <c r="U52" s="131">
        <v>0</v>
      </c>
      <c r="V52" s="131">
        <v>0</v>
      </c>
      <c r="W52" s="223">
        <v>6.5042</v>
      </c>
      <c r="X52" s="133">
        <v>0.32521</v>
      </c>
    </row>
    <row r="53" spans="1:24" s="138" customFormat="1">
      <c r="A53" s="129"/>
      <c r="B53" s="135"/>
      <c r="C53" s="316"/>
      <c r="D53" s="316"/>
      <c r="E53" s="316"/>
      <c r="F53" s="316"/>
      <c r="G53" s="316"/>
      <c r="H53" s="316"/>
      <c r="I53" s="316"/>
      <c r="J53" s="316"/>
      <c r="K53" s="316"/>
      <c r="L53" s="316"/>
      <c r="M53" s="316"/>
      <c r="N53" s="316"/>
      <c r="O53" s="316"/>
      <c r="P53" s="316"/>
      <c r="Q53" s="316"/>
      <c r="R53" s="316"/>
      <c r="S53" s="316"/>
      <c r="T53" s="316"/>
      <c r="U53" s="316"/>
      <c r="V53" s="316"/>
      <c r="W53" s="241"/>
      <c r="X53" s="317"/>
    </row>
    <row r="54" spans="1:24">
      <c r="A54" s="149"/>
      <c r="B54" s="128" t="s">
        <v>15</v>
      </c>
      <c r="C54" s="123">
        <v>0.96618357487922713</v>
      </c>
      <c r="D54" s="123">
        <v>0.93351070036640305</v>
      </c>
      <c r="E54" s="123">
        <v>0.90194270566802237</v>
      </c>
      <c r="F54" s="123">
        <v>0.87144222769857238</v>
      </c>
      <c r="G54" s="123">
        <v>0.84197316685852419</v>
      </c>
      <c r="H54" s="123">
        <v>0.81350064430775282</v>
      </c>
      <c r="I54" s="123">
        <v>0.78599096068381913</v>
      </c>
      <c r="J54" s="123">
        <v>0.75941155621625056</v>
      </c>
      <c r="K54" s="123">
        <v>0.73373097218961414</v>
      </c>
      <c r="L54" s="123">
        <v>0.70891881370977217</v>
      </c>
      <c r="M54" s="123">
        <v>0.68494571372924851</v>
      </c>
      <c r="N54" s="123">
        <v>0.66178329828912896</v>
      </c>
      <c r="O54" s="123">
        <v>0.63940415293635666</v>
      </c>
      <c r="P54" s="123">
        <v>0.61778179027667302</v>
      </c>
      <c r="Q54" s="123">
        <v>0.59689061862480497</v>
      </c>
      <c r="R54" s="123">
        <v>0.57670591171478747</v>
      </c>
      <c r="S54" s="123">
        <v>0.55720377943457733</v>
      </c>
      <c r="T54" s="123">
        <v>0.53836113955031628</v>
      </c>
      <c r="U54" s="123">
        <v>0.52015569038677911</v>
      </c>
      <c r="V54" s="123">
        <v>0.50256588443167061</v>
      </c>
      <c r="W54" s="241"/>
      <c r="X54" s="137"/>
    </row>
    <row r="55" spans="1:24" s="145" customFormat="1" ht="13.5" thickBot="1">
      <c r="A55" s="151"/>
      <c r="B55" s="20" t="s">
        <v>16</v>
      </c>
      <c r="C55" s="142">
        <v>6.2842512077294694</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3">
        <v>6.2842512077294694</v>
      </c>
      <c r="X55" s="144"/>
    </row>
    <row r="56" spans="1:24" s="145" customFormat="1">
      <c r="A56" s="152" t="s">
        <v>73</v>
      </c>
      <c r="B56" s="130"/>
      <c r="C56" s="147"/>
      <c r="D56" s="147"/>
      <c r="E56" s="147"/>
      <c r="F56" s="147"/>
      <c r="G56" s="147"/>
      <c r="H56" s="147"/>
      <c r="I56" s="147"/>
      <c r="J56" s="147"/>
      <c r="K56" s="147"/>
      <c r="L56" s="147"/>
      <c r="M56" s="147"/>
      <c r="N56" s="147"/>
      <c r="O56" s="147"/>
      <c r="P56" s="147"/>
      <c r="Q56" s="147"/>
      <c r="R56" s="147"/>
      <c r="S56" s="147"/>
      <c r="T56" s="147"/>
      <c r="U56" s="147"/>
      <c r="V56" s="147"/>
      <c r="W56" s="148"/>
      <c r="X56" s="147"/>
    </row>
    <row r="57" spans="1:24" s="145" customFormat="1">
      <c r="A57" s="152" t="s">
        <v>223</v>
      </c>
      <c r="B57" s="130"/>
      <c r="C57" s="147"/>
      <c r="D57" s="147"/>
      <c r="E57" s="147"/>
      <c r="F57" s="147"/>
      <c r="G57" s="147"/>
      <c r="H57" s="147"/>
      <c r="I57" s="147"/>
      <c r="J57" s="147"/>
      <c r="K57" s="147"/>
      <c r="L57" s="147"/>
      <c r="M57" s="147"/>
      <c r="N57" s="147"/>
      <c r="O57" s="147"/>
      <c r="P57" s="147"/>
      <c r="Q57" s="147"/>
      <c r="R57" s="147"/>
      <c r="S57" s="147"/>
      <c r="T57" s="147"/>
      <c r="U57" s="147"/>
      <c r="V57" s="147"/>
      <c r="W57" s="148"/>
      <c r="X57" s="147"/>
    </row>
    <row r="58" spans="1:24" s="145" customFormat="1">
      <c r="A58" s="152"/>
      <c r="B58" s="130"/>
      <c r="C58" s="147"/>
      <c r="D58" s="147"/>
      <c r="E58" s="147"/>
      <c r="F58" s="147"/>
      <c r="G58" s="147"/>
      <c r="H58" s="147"/>
      <c r="I58" s="147"/>
      <c r="J58" s="147"/>
      <c r="K58" s="147"/>
      <c r="L58" s="147"/>
      <c r="M58" s="147"/>
      <c r="N58" s="147"/>
      <c r="O58" s="147"/>
      <c r="P58" s="147"/>
      <c r="Q58" s="147"/>
      <c r="R58" s="147"/>
      <c r="S58" s="147"/>
      <c r="T58" s="147"/>
      <c r="U58" s="147"/>
      <c r="V58" s="147"/>
      <c r="W58" s="148"/>
      <c r="X58" s="147"/>
    </row>
    <row r="60" spans="1:24" s="245" customFormat="1" ht="18.75" customHeight="1" thickBot="1">
      <c r="A60" s="667" t="s">
        <v>226</v>
      </c>
      <c r="B60" s="667"/>
      <c r="C60" s="667"/>
      <c r="D60" s="667"/>
      <c r="E60" s="667"/>
      <c r="F60" s="667"/>
      <c r="G60" s="667"/>
      <c r="H60" s="667"/>
      <c r="I60" s="667"/>
      <c r="J60" s="667"/>
      <c r="K60" s="667"/>
      <c r="L60" s="667"/>
      <c r="M60" s="667"/>
      <c r="N60" s="667"/>
      <c r="O60" s="667"/>
      <c r="P60" s="667"/>
      <c r="Q60" s="667"/>
      <c r="R60" s="667"/>
      <c r="S60" s="667"/>
      <c r="T60" s="667"/>
      <c r="U60" s="667"/>
      <c r="V60" s="667"/>
      <c r="W60" s="667"/>
      <c r="X60" s="667"/>
    </row>
    <row r="61" spans="1:24" s="118" customFormat="1" ht="12.75" customHeight="1">
      <c r="A61" s="112" t="s">
        <v>2</v>
      </c>
      <c r="B61" s="113" t="s">
        <v>3</v>
      </c>
      <c r="C61" s="114">
        <v>2013</v>
      </c>
      <c r="D61" s="114">
        <v>2014</v>
      </c>
      <c r="E61" s="114">
        <v>2015</v>
      </c>
      <c r="F61" s="114">
        <v>2016</v>
      </c>
      <c r="G61" s="114">
        <v>2017</v>
      </c>
      <c r="H61" s="114">
        <v>2018</v>
      </c>
      <c r="I61" s="114">
        <v>2019</v>
      </c>
      <c r="J61" s="114">
        <v>2020</v>
      </c>
      <c r="K61" s="114">
        <v>2021</v>
      </c>
      <c r="L61" s="114">
        <v>2022</v>
      </c>
      <c r="M61" s="114">
        <v>2023</v>
      </c>
      <c r="N61" s="114">
        <v>2024</v>
      </c>
      <c r="O61" s="114">
        <v>2025</v>
      </c>
      <c r="P61" s="114">
        <v>2026</v>
      </c>
      <c r="Q61" s="114">
        <v>2027</v>
      </c>
      <c r="R61" s="114">
        <v>2028</v>
      </c>
      <c r="S61" s="114">
        <v>2029</v>
      </c>
      <c r="T61" s="114">
        <v>2030</v>
      </c>
      <c r="U61" s="114">
        <v>2031</v>
      </c>
      <c r="V61" s="114">
        <v>2032</v>
      </c>
      <c r="W61" s="664" t="s">
        <v>4</v>
      </c>
      <c r="X61" s="665" t="s">
        <v>5</v>
      </c>
    </row>
    <row r="62" spans="1:24" s="118" customFormat="1" ht="13.5" thickBot="1">
      <c r="A62" s="19" t="s">
        <v>6</v>
      </c>
      <c r="B62" s="20" t="s">
        <v>7</v>
      </c>
      <c r="C62" s="115">
        <v>1</v>
      </c>
      <c r="D62" s="115">
        <v>2</v>
      </c>
      <c r="E62" s="115">
        <v>3</v>
      </c>
      <c r="F62" s="115">
        <v>4</v>
      </c>
      <c r="G62" s="115">
        <v>5</v>
      </c>
      <c r="H62" s="115">
        <v>6</v>
      </c>
      <c r="I62" s="115">
        <v>7</v>
      </c>
      <c r="J62" s="115">
        <v>8</v>
      </c>
      <c r="K62" s="115">
        <v>9</v>
      </c>
      <c r="L62" s="115">
        <v>10</v>
      </c>
      <c r="M62" s="115">
        <v>11</v>
      </c>
      <c r="N62" s="115">
        <v>12</v>
      </c>
      <c r="O62" s="115">
        <v>13</v>
      </c>
      <c r="P62" s="115">
        <v>14</v>
      </c>
      <c r="Q62" s="115">
        <v>15</v>
      </c>
      <c r="R62" s="115">
        <v>16</v>
      </c>
      <c r="S62" s="115">
        <v>17</v>
      </c>
      <c r="T62" s="115">
        <v>18</v>
      </c>
      <c r="U62" s="115">
        <v>19</v>
      </c>
      <c r="V62" s="115">
        <v>20</v>
      </c>
      <c r="W62" s="661"/>
      <c r="X62" s="662"/>
    </row>
    <row r="63" spans="1:24" s="118" customFormat="1">
      <c r="A63" s="153"/>
      <c r="B63" s="117"/>
      <c r="W63" s="216"/>
      <c r="X63" s="120"/>
    </row>
    <row r="64" spans="1:24" s="118" customFormat="1" ht="51">
      <c r="A64" s="154" t="s">
        <v>68</v>
      </c>
      <c r="B64" s="156" t="s">
        <v>78</v>
      </c>
      <c r="C64" s="157">
        <v>0</v>
      </c>
      <c r="D64" s="157">
        <v>0</v>
      </c>
      <c r="E64" s="157">
        <v>0</v>
      </c>
      <c r="F64" s="157">
        <v>0</v>
      </c>
      <c r="G64" s="157">
        <v>0</v>
      </c>
      <c r="H64" s="157">
        <v>0</v>
      </c>
      <c r="I64" s="157">
        <v>0</v>
      </c>
      <c r="J64" s="157">
        <v>0</v>
      </c>
      <c r="K64" s="157">
        <v>0</v>
      </c>
      <c r="L64" s="157">
        <v>1.2E-2</v>
      </c>
      <c r="M64" s="157">
        <v>0</v>
      </c>
      <c r="N64" s="157">
        <v>0</v>
      </c>
      <c r="O64" s="157">
        <v>0</v>
      </c>
      <c r="P64" s="157">
        <v>0</v>
      </c>
      <c r="Q64" s="157">
        <v>0</v>
      </c>
      <c r="R64" s="157">
        <v>0</v>
      </c>
      <c r="S64" s="157">
        <v>0</v>
      </c>
      <c r="T64" s="157">
        <v>0</v>
      </c>
      <c r="U64" s="157">
        <v>0</v>
      </c>
      <c r="V64" s="157">
        <v>0</v>
      </c>
      <c r="W64" s="218">
        <v>1.2E-2</v>
      </c>
      <c r="X64" s="125">
        <v>6.0000000000000006E-4</v>
      </c>
    </row>
    <row r="65" spans="1:24" s="118" customFormat="1" ht="38.25">
      <c r="A65" s="315" t="s">
        <v>149</v>
      </c>
      <c r="B65" s="121" t="s">
        <v>227</v>
      </c>
      <c r="C65" s="123">
        <v>0</v>
      </c>
      <c r="D65" s="123">
        <v>0</v>
      </c>
      <c r="E65" s="123">
        <v>0</v>
      </c>
      <c r="F65" s="123">
        <v>0</v>
      </c>
      <c r="G65" s="123">
        <v>0</v>
      </c>
      <c r="H65" s="123">
        <v>0</v>
      </c>
      <c r="I65" s="123">
        <v>0</v>
      </c>
      <c r="J65" s="123">
        <v>0</v>
      </c>
      <c r="K65" s="123">
        <v>0</v>
      </c>
      <c r="L65" s="123">
        <v>40.4</v>
      </c>
      <c r="M65" s="123">
        <v>0</v>
      </c>
      <c r="N65" s="123">
        <v>0</v>
      </c>
      <c r="O65" s="123">
        <v>0</v>
      </c>
      <c r="P65" s="123">
        <v>0</v>
      </c>
      <c r="Q65" s="123">
        <v>0</v>
      </c>
      <c r="R65" s="123">
        <v>0</v>
      </c>
      <c r="S65" s="123">
        <v>0</v>
      </c>
      <c r="T65" s="123">
        <v>0</v>
      </c>
      <c r="U65" s="123">
        <v>0</v>
      </c>
      <c r="V65" s="123">
        <v>0</v>
      </c>
      <c r="W65" s="218">
        <v>40.4</v>
      </c>
      <c r="X65" s="125">
        <v>2.02</v>
      </c>
    </row>
    <row r="66" spans="1:24" s="138" customFormat="1">
      <c r="A66" s="150"/>
      <c r="B66" s="130" t="s">
        <v>22</v>
      </c>
      <c r="C66" s="131">
        <v>0</v>
      </c>
      <c r="D66" s="131">
        <v>0</v>
      </c>
      <c r="E66" s="131">
        <v>0</v>
      </c>
      <c r="F66" s="131">
        <v>0</v>
      </c>
      <c r="G66" s="131">
        <v>0</v>
      </c>
      <c r="H66" s="131">
        <v>0</v>
      </c>
      <c r="I66" s="131">
        <v>0</v>
      </c>
      <c r="J66" s="131">
        <v>0</v>
      </c>
      <c r="K66" s="131">
        <v>0</v>
      </c>
      <c r="L66" s="131">
        <v>40.411999999999999</v>
      </c>
      <c r="M66" s="131">
        <v>0</v>
      </c>
      <c r="N66" s="131">
        <v>0</v>
      </c>
      <c r="O66" s="131">
        <v>0</v>
      </c>
      <c r="P66" s="131">
        <v>0</v>
      </c>
      <c r="Q66" s="131">
        <v>0</v>
      </c>
      <c r="R66" s="131">
        <v>0</v>
      </c>
      <c r="S66" s="131">
        <v>0</v>
      </c>
      <c r="T66" s="131">
        <v>0</v>
      </c>
      <c r="U66" s="131">
        <v>0</v>
      </c>
      <c r="V66" s="131">
        <v>0</v>
      </c>
      <c r="W66" s="218">
        <v>40.411999999999999</v>
      </c>
      <c r="X66" s="125">
        <v>2.0206</v>
      </c>
    </row>
    <row r="67" spans="1:24" s="138" customFormat="1">
      <c r="A67" s="129"/>
      <c r="B67" s="135"/>
      <c r="C67" s="316"/>
      <c r="D67" s="316"/>
      <c r="E67" s="316"/>
      <c r="F67" s="316"/>
      <c r="G67" s="316"/>
      <c r="H67" s="316"/>
      <c r="I67" s="316"/>
      <c r="J67" s="316"/>
      <c r="K67" s="316"/>
      <c r="L67" s="316"/>
      <c r="M67" s="316"/>
      <c r="N67" s="316"/>
      <c r="O67" s="316"/>
      <c r="P67" s="316"/>
      <c r="Q67" s="316"/>
      <c r="R67" s="316"/>
      <c r="S67" s="316"/>
      <c r="T67" s="316"/>
      <c r="U67" s="316"/>
      <c r="V67" s="316"/>
      <c r="W67" s="241"/>
      <c r="X67" s="317"/>
    </row>
    <row r="68" spans="1:24" s="118" customFormat="1">
      <c r="A68" s="149"/>
      <c r="B68" s="128" t="s">
        <v>15</v>
      </c>
      <c r="C68" s="123">
        <v>0.96618357487922713</v>
      </c>
      <c r="D68" s="123">
        <v>0.93351070036640305</v>
      </c>
      <c r="E68" s="123">
        <v>0.90194270566802237</v>
      </c>
      <c r="F68" s="123">
        <v>0.87144222769857238</v>
      </c>
      <c r="G68" s="123">
        <v>0.84197316685852419</v>
      </c>
      <c r="H68" s="123">
        <v>0.81350064430775282</v>
      </c>
      <c r="I68" s="123">
        <v>0.78599096068381913</v>
      </c>
      <c r="J68" s="123">
        <v>0.75941155621625056</v>
      </c>
      <c r="K68" s="123">
        <v>0.73373097218961414</v>
      </c>
      <c r="L68" s="123">
        <v>0.70891881370977217</v>
      </c>
      <c r="M68" s="123">
        <v>0.68494571372924851</v>
      </c>
      <c r="N68" s="123">
        <v>0.66178329828912896</v>
      </c>
      <c r="O68" s="123">
        <v>0.63940415293635666</v>
      </c>
      <c r="P68" s="123">
        <v>0.61778179027667302</v>
      </c>
      <c r="Q68" s="123">
        <v>0.59689061862480497</v>
      </c>
      <c r="R68" s="123">
        <v>0.57670591171478747</v>
      </c>
      <c r="S68" s="123">
        <v>0.55720377943457733</v>
      </c>
      <c r="T68" s="123">
        <v>0.53836113955031628</v>
      </c>
      <c r="U68" s="123">
        <v>0.52015569038677911</v>
      </c>
      <c r="V68" s="123">
        <v>0.50256588443167061</v>
      </c>
      <c r="W68" s="218"/>
      <c r="X68" s="158"/>
    </row>
    <row r="69" spans="1:24" s="160" customFormat="1" ht="13.5" thickBot="1">
      <c r="A69" s="151"/>
      <c r="B69" s="20" t="s">
        <v>16</v>
      </c>
      <c r="C69" s="142">
        <v>0</v>
      </c>
      <c r="D69" s="142">
        <v>0</v>
      </c>
      <c r="E69" s="142">
        <v>0</v>
      </c>
      <c r="F69" s="142">
        <v>0</v>
      </c>
      <c r="G69" s="142">
        <v>0</v>
      </c>
      <c r="H69" s="142">
        <v>0</v>
      </c>
      <c r="I69" s="142">
        <v>0</v>
      </c>
      <c r="J69" s="142">
        <v>0</v>
      </c>
      <c r="K69" s="142">
        <v>0</v>
      </c>
      <c r="L69" s="142">
        <v>28.648827099639313</v>
      </c>
      <c r="M69" s="142">
        <v>0</v>
      </c>
      <c r="N69" s="142">
        <v>0</v>
      </c>
      <c r="O69" s="142">
        <v>0</v>
      </c>
      <c r="P69" s="142">
        <v>0</v>
      </c>
      <c r="Q69" s="142">
        <v>0</v>
      </c>
      <c r="R69" s="142">
        <v>0</v>
      </c>
      <c r="S69" s="142">
        <v>0</v>
      </c>
      <c r="T69" s="142">
        <v>0</v>
      </c>
      <c r="U69" s="142">
        <v>0</v>
      </c>
      <c r="V69" s="142">
        <v>0</v>
      </c>
      <c r="W69" s="143">
        <v>28.648827099639313</v>
      </c>
      <c r="X69" s="159"/>
    </row>
    <row r="70" spans="1:24" s="145" customFormat="1">
      <c r="A70" s="152" t="s">
        <v>779</v>
      </c>
      <c r="B70" s="130"/>
      <c r="C70" s="147"/>
      <c r="D70" s="147"/>
      <c r="E70" s="147"/>
      <c r="F70" s="147"/>
      <c r="G70" s="147"/>
      <c r="H70" s="147"/>
      <c r="I70" s="147"/>
      <c r="J70" s="147"/>
      <c r="K70" s="147"/>
      <c r="L70" s="147"/>
      <c r="M70" s="147"/>
      <c r="N70" s="147"/>
      <c r="O70" s="147"/>
      <c r="P70" s="147"/>
      <c r="Q70" s="147"/>
      <c r="R70" s="147"/>
      <c r="S70" s="147"/>
      <c r="T70" s="147"/>
      <c r="U70" s="147"/>
      <c r="V70" s="147"/>
      <c r="W70" s="148"/>
      <c r="X70" s="147"/>
    </row>
    <row r="71" spans="1:24" s="145" customFormat="1">
      <c r="A71" s="152"/>
      <c r="B71" s="130"/>
      <c r="C71" s="147"/>
      <c r="D71" s="147"/>
      <c r="E71" s="147"/>
      <c r="F71" s="147"/>
      <c r="G71" s="147"/>
      <c r="H71" s="147"/>
      <c r="I71" s="147"/>
      <c r="J71" s="147"/>
      <c r="K71" s="147"/>
      <c r="L71" s="147"/>
      <c r="M71" s="147"/>
      <c r="N71" s="147"/>
      <c r="O71" s="147"/>
      <c r="P71" s="147"/>
      <c r="Q71" s="147"/>
      <c r="R71" s="147"/>
      <c r="S71" s="147"/>
      <c r="T71" s="147"/>
      <c r="U71" s="147"/>
      <c r="V71" s="147"/>
      <c r="W71" s="148"/>
      <c r="X71" s="147"/>
    </row>
    <row r="72" spans="1:24" s="145" customFormat="1">
      <c r="A72" s="152"/>
      <c r="B72" s="130"/>
      <c r="C72" s="147"/>
      <c r="D72" s="147"/>
      <c r="E72" s="147"/>
      <c r="F72" s="147"/>
      <c r="G72" s="147"/>
      <c r="H72" s="147"/>
      <c r="I72" s="147"/>
      <c r="J72" s="147"/>
      <c r="K72" s="147"/>
      <c r="L72" s="147"/>
      <c r="M72" s="147"/>
      <c r="N72" s="147"/>
      <c r="O72" s="147"/>
      <c r="P72" s="147"/>
      <c r="Q72" s="147"/>
      <c r="R72" s="147"/>
      <c r="S72" s="147"/>
      <c r="T72" s="147"/>
      <c r="U72" s="147"/>
      <c r="V72" s="147"/>
      <c r="W72" s="148"/>
      <c r="X72" s="147"/>
    </row>
    <row r="73" spans="1:24" s="245" customFormat="1" ht="21.75" customHeight="1" thickBot="1">
      <c r="A73" s="667" t="s">
        <v>228</v>
      </c>
      <c r="B73" s="667"/>
      <c r="C73" s="667"/>
      <c r="D73" s="667"/>
      <c r="E73" s="667"/>
      <c r="F73" s="667"/>
      <c r="G73" s="667"/>
      <c r="H73" s="667"/>
      <c r="I73" s="667"/>
      <c r="J73" s="667"/>
      <c r="K73" s="667"/>
      <c r="L73" s="667"/>
      <c r="M73" s="667"/>
      <c r="N73" s="667"/>
      <c r="O73" s="667"/>
      <c r="P73" s="667"/>
      <c r="Q73" s="667"/>
      <c r="R73" s="667"/>
      <c r="S73" s="667"/>
      <c r="T73" s="667"/>
      <c r="U73" s="667"/>
      <c r="V73" s="667"/>
      <c r="W73" s="667"/>
      <c r="X73" s="667"/>
    </row>
    <row r="74" spans="1:24" s="118" customFormat="1" ht="12.75" customHeight="1">
      <c r="A74" s="112" t="s">
        <v>2</v>
      </c>
      <c r="B74" s="113" t="s">
        <v>3</v>
      </c>
      <c r="C74" s="114">
        <v>2013</v>
      </c>
      <c r="D74" s="114">
        <v>2014</v>
      </c>
      <c r="E74" s="114">
        <v>2015</v>
      </c>
      <c r="F74" s="114">
        <v>2016</v>
      </c>
      <c r="G74" s="114">
        <v>2017</v>
      </c>
      <c r="H74" s="114">
        <v>2018</v>
      </c>
      <c r="I74" s="114">
        <v>2019</v>
      </c>
      <c r="J74" s="114">
        <v>2020</v>
      </c>
      <c r="K74" s="114">
        <v>2021</v>
      </c>
      <c r="L74" s="114">
        <v>2022</v>
      </c>
      <c r="M74" s="114">
        <v>2023</v>
      </c>
      <c r="N74" s="114">
        <v>2024</v>
      </c>
      <c r="O74" s="114">
        <v>2025</v>
      </c>
      <c r="P74" s="114">
        <v>2026</v>
      </c>
      <c r="Q74" s="114">
        <v>2027</v>
      </c>
      <c r="R74" s="114">
        <v>2028</v>
      </c>
      <c r="S74" s="114">
        <v>2029</v>
      </c>
      <c r="T74" s="114">
        <v>2030</v>
      </c>
      <c r="U74" s="114">
        <v>2031</v>
      </c>
      <c r="V74" s="114">
        <v>2032</v>
      </c>
      <c r="W74" s="664" t="s">
        <v>4</v>
      </c>
      <c r="X74" s="665" t="s">
        <v>5</v>
      </c>
    </row>
    <row r="75" spans="1:24" s="118" customFormat="1" ht="13.5" thickBot="1">
      <c r="A75" s="19" t="s">
        <v>6</v>
      </c>
      <c r="B75" s="20" t="s">
        <v>7</v>
      </c>
      <c r="C75" s="115">
        <v>1</v>
      </c>
      <c r="D75" s="115">
        <v>2</v>
      </c>
      <c r="E75" s="115">
        <v>3</v>
      </c>
      <c r="F75" s="115">
        <v>4</v>
      </c>
      <c r="G75" s="115">
        <v>5</v>
      </c>
      <c r="H75" s="115">
        <v>6</v>
      </c>
      <c r="I75" s="115">
        <v>7</v>
      </c>
      <c r="J75" s="115">
        <v>8</v>
      </c>
      <c r="K75" s="115">
        <v>9</v>
      </c>
      <c r="L75" s="115">
        <v>10</v>
      </c>
      <c r="M75" s="115">
        <v>11</v>
      </c>
      <c r="N75" s="115">
        <v>12</v>
      </c>
      <c r="O75" s="115">
        <v>13</v>
      </c>
      <c r="P75" s="115">
        <v>14</v>
      </c>
      <c r="Q75" s="115">
        <v>15</v>
      </c>
      <c r="R75" s="115">
        <v>16</v>
      </c>
      <c r="S75" s="115">
        <v>17</v>
      </c>
      <c r="T75" s="115">
        <v>18</v>
      </c>
      <c r="U75" s="115">
        <v>19</v>
      </c>
      <c r="V75" s="115">
        <v>20</v>
      </c>
      <c r="W75" s="661"/>
      <c r="X75" s="662"/>
    </row>
    <row r="76" spans="1:24" s="118" customFormat="1">
      <c r="A76" s="153"/>
      <c r="B76" s="117"/>
      <c r="W76" s="216"/>
      <c r="X76" s="120"/>
    </row>
    <row r="77" spans="1:24" s="118" customFormat="1" ht="51">
      <c r="A77" s="154" t="s">
        <v>68</v>
      </c>
      <c r="B77" s="156" t="s">
        <v>78</v>
      </c>
      <c r="C77" s="157">
        <v>0</v>
      </c>
      <c r="D77" s="157">
        <v>0</v>
      </c>
      <c r="E77" s="157">
        <v>0</v>
      </c>
      <c r="F77" s="157">
        <v>0</v>
      </c>
      <c r="G77" s="157">
        <v>0</v>
      </c>
      <c r="H77" s="157">
        <v>0</v>
      </c>
      <c r="I77" s="157">
        <v>0</v>
      </c>
      <c r="J77" s="157">
        <v>0</v>
      </c>
      <c r="K77" s="157">
        <v>0</v>
      </c>
      <c r="L77" s="157">
        <v>1.2E-2</v>
      </c>
      <c r="M77" s="157">
        <v>0</v>
      </c>
      <c r="N77" s="157">
        <v>0</v>
      </c>
      <c r="O77" s="157">
        <v>0</v>
      </c>
      <c r="P77" s="157">
        <v>0</v>
      </c>
      <c r="Q77" s="157">
        <v>0</v>
      </c>
      <c r="R77" s="157">
        <v>0</v>
      </c>
      <c r="S77" s="157">
        <v>0</v>
      </c>
      <c r="T77" s="157">
        <v>0</v>
      </c>
      <c r="U77" s="157">
        <v>0</v>
      </c>
      <c r="V77" s="157">
        <v>0</v>
      </c>
      <c r="W77" s="218">
        <v>1.2E-2</v>
      </c>
      <c r="X77" s="125">
        <v>6.0000000000000006E-4</v>
      </c>
    </row>
    <row r="78" spans="1:24" s="118" customFormat="1" ht="38.25">
      <c r="A78" s="315" t="s">
        <v>149</v>
      </c>
      <c r="B78" s="121" t="s">
        <v>227</v>
      </c>
      <c r="C78" s="123">
        <v>0</v>
      </c>
      <c r="D78" s="123">
        <v>0</v>
      </c>
      <c r="E78" s="123">
        <v>0</v>
      </c>
      <c r="F78" s="123">
        <v>0</v>
      </c>
      <c r="G78" s="123">
        <v>0</v>
      </c>
      <c r="H78" s="123">
        <v>0</v>
      </c>
      <c r="I78" s="123">
        <v>0</v>
      </c>
      <c r="J78" s="123">
        <v>0</v>
      </c>
      <c r="K78" s="123">
        <v>0</v>
      </c>
      <c r="L78" s="123">
        <v>10.1</v>
      </c>
      <c r="M78" s="123">
        <v>0</v>
      </c>
      <c r="N78" s="123">
        <v>0</v>
      </c>
      <c r="O78" s="123">
        <v>0</v>
      </c>
      <c r="P78" s="123">
        <v>0</v>
      </c>
      <c r="Q78" s="123">
        <v>0</v>
      </c>
      <c r="R78" s="123">
        <v>0</v>
      </c>
      <c r="S78" s="123">
        <v>0</v>
      </c>
      <c r="T78" s="123">
        <v>0</v>
      </c>
      <c r="U78" s="123">
        <v>0</v>
      </c>
      <c r="V78" s="123">
        <v>0</v>
      </c>
      <c r="W78" s="218">
        <v>10.1</v>
      </c>
      <c r="X78" s="125">
        <v>0.505</v>
      </c>
    </row>
    <row r="79" spans="1:24" s="138" customFormat="1">
      <c r="A79" s="150"/>
      <c r="B79" s="130" t="s">
        <v>22</v>
      </c>
      <c r="C79" s="131">
        <v>0</v>
      </c>
      <c r="D79" s="131">
        <v>0</v>
      </c>
      <c r="E79" s="131">
        <v>0</v>
      </c>
      <c r="F79" s="131">
        <v>0</v>
      </c>
      <c r="G79" s="131">
        <v>0</v>
      </c>
      <c r="H79" s="131">
        <v>0</v>
      </c>
      <c r="I79" s="131">
        <v>0</v>
      </c>
      <c r="J79" s="131">
        <v>0</v>
      </c>
      <c r="K79" s="131">
        <v>0</v>
      </c>
      <c r="L79" s="131">
        <v>10.112</v>
      </c>
      <c r="M79" s="131">
        <v>0</v>
      </c>
      <c r="N79" s="131">
        <v>0</v>
      </c>
      <c r="O79" s="131">
        <v>0</v>
      </c>
      <c r="P79" s="131">
        <v>0</v>
      </c>
      <c r="Q79" s="131">
        <v>0</v>
      </c>
      <c r="R79" s="131">
        <v>0</v>
      </c>
      <c r="S79" s="131">
        <v>0</v>
      </c>
      <c r="T79" s="131">
        <v>0</v>
      </c>
      <c r="U79" s="131">
        <v>0</v>
      </c>
      <c r="V79" s="131">
        <v>0</v>
      </c>
      <c r="W79" s="218">
        <v>10.112</v>
      </c>
      <c r="X79" s="125">
        <v>0.50560000000000005</v>
      </c>
    </row>
    <row r="80" spans="1:24" s="138" customFormat="1">
      <c r="A80" s="129"/>
      <c r="B80" s="135"/>
      <c r="C80" s="316"/>
      <c r="D80" s="316"/>
      <c r="E80" s="316"/>
      <c r="F80" s="316"/>
      <c r="G80" s="316"/>
      <c r="H80" s="316"/>
      <c r="I80" s="316"/>
      <c r="J80" s="316"/>
      <c r="K80" s="316"/>
      <c r="L80" s="316"/>
      <c r="M80" s="316"/>
      <c r="N80" s="316"/>
      <c r="O80" s="316"/>
      <c r="P80" s="316"/>
      <c r="Q80" s="316"/>
      <c r="R80" s="316"/>
      <c r="S80" s="316"/>
      <c r="T80" s="316"/>
      <c r="U80" s="316"/>
      <c r="V80" s="316"/>
      <c r="W80" s="241"/>
      <c r="X80" s="317"/>
    </row>
    <row r="81" spans="1:24" s="118" customFormat="1">
      <c r="A81" s="149"/>
      <c r="B81" s="128" t="s">
        <v>15</v>
      </c>
      <c r="C81" s="123">
        <v>0.96618357487922713</v>
      </c>
      <c r="D81" s="123">
        <v>0.93351070036640305</v>
      </c>
      <c r="E81" s="123">
        <v>0.90194270566802237</v>
      </c>
      <c r="F81" s="123">
        <v>0.87144222769857238</v>
      </c>
      <c r="G81" s="123">
        <v>0.84197316685852419</v>
      </c>
      <c r="H81" s="123">
        <v>0.81350064430775282</v>
      </c>
      <c r="I81" s="123">
        <v>0.78599096068381913</v>
      </c>
      <c r="J81" s="123">
        <v>0.75941155621625056</v>
      </c>
      <c r="K81" s="123">
        <v>0.73373097218961414</v>
      </c>
      <c r="L81" s="123">
        <v>0.70891881370977217</v>
      </c>
      <c r="M81" s="123">
        <v>0.68494571372924851</v>
      </c>
      <c r="N81" s="123">
        <v>0.66178329828912896</v>
      </c>
      <c r="O81" s="123">
        <v>0.63940415293635666</v>
      </c>
      <c r="P81" s="123">
        <v>0.61778179027667302</v>
      </c>
      <c r="Q81" s="123">
        <v>0.59689061862480497</v>
      </c>
      <c r="R81" s="123">
        <v>0.57670591171478747</v>
      </c>
      <c r="S81" s="123">
        <v>0.55720377943457733</v>
      </c>
      <c r="T81" s="123">
        <v>0.53836113955031628</v>
      </c>
      <c r="U81" s="123">
        <v>0.52015569038677911</v>
      </c>
      <c r="V81" s="123">
        <v>0.50256588443167061</v>
      </c>
      <c r="W81" s="218"/>
      <c r="X81" s="158"/>
    </row>
    <row r="82" spans="1:24" s="160" customFormat="1" ht="13.5" thickBot="1">
      <c r="A82" s="151"/>
      <c r="B82" s="20" t="s">
        <v>16</v>
      </c>
      <c r="C82" s="142">
        <v>0</v>
      </c>
      <c r="D82" s="142">
        <v>0</v>
      </c>
      <c r="E82" s="142">
        <v>0</v>
      </c>
      <c r="F82" s="142">
        <v>0</v>
      </c>
      <c r="G82" s="142">
        <v>0</v>
      </c>
      <c r="H82" s="142">
        <v>0</v>
      </c>
      <c r="I82" s="142">
        <v>0</v>
      </c>
      <c r="J82" s="142">
        <v>0</v>
      </c>
      <c r="K82" s="142">
        <v>0</v>
      </c>
      <c r="L82" s="142">
        <v>7.1685870442332158</v>
      </c>
      <c r="M82" s="142">
        <v>0</v>
      </c>
      <c r="N82" s="142">
        <v>0</v>
      </c>
      <c r="O82" s="142">
        <v>0</v>
      </c>
      <c r="P82" s="142">
        <v>0</v>
      </c>
      <c r="Q82" s="142">
        <v>0</v>
      </c>
      <c r="R82" s="142">
        <v>0</v>
      </c>
      <c r="S82" s="142">
        <v>0</v>
      </c>
      <c r="T82" s="142">
        <v>0</v>
      </c>
      <c r="U82" s="142">
        <v>0</v>
      </c>
      <c r="V82" s="142">
        <v>0</v>
      </c>
      <c r="W82" s="143">
        <v>7.1685870442332158</v>
      </c>
      <c r="X82" s="159"/>
    </row>
    <row r="83" spans="1:24" s="145" customFormat="1">
      <c r="A83" s="152" t="s">
        <v>779</v>
      </c>
      <c r="B83" s="130"/>
      <c r="C83" s="147"/>
      <c r="D83" s="147"/>
      <c r="E83" s="147"/>
      <c r="F83" s="147"/>
      <c r="G83" s="147"/>
      <c r="H83" s="147"/>
      <c r="I83" s="147"/>
      <c r="J83" s="147"/>
      <c r="K83" s="147"/>
      <c r="L83" s="147"/>
      <c r="M83" s="147"/>
      <c r="N83" s="147"/>
      <c r="O83" s="147"/>
      <c r="P83" s="147"/>
      <c r="Q83" s="147"/>
      <c r="R83" s="147"/>
      <c r="S83" s="147"/>
      <c r="T83" s="147"/>
      <c r="U83" s="147"/>
      <c r="V83" s="147"/>
      <c r="W83" s="148"/>
      <c r="X83" s="147"/>
    </row>
    <row r="84" spans="1:24" s="118" customFormat="1">
      <c r="A84" s="161"/>
      <c r="W84" s="162"/>
    </row>
    <row r="85" spans="1:24" s="118" customFormat="1">
      <c r="A85" s="161"/>
      <c r="W85" s="162"/>
    </row>
    <row r="86" spans="1:24" ht="18.75" customHeight="1" thickBot="1">
      <c r="A86" s="667" t="s">
        <v>229</v>
      </c>
      <c r="B86" s="667"/>
      <c r="C86" s="667"/>
      <c r="D86" s="667"/>
      <c r="E86" s="667"/>
      <c r="F86" s="667"/>
      <c r="G86" s="667"/>
      <c r="H86" s="667"/>
      <c r="I86" s="667"/>
      <c r="J86" s="667"/>
      <c r="K86" s="667"/>
      <c r="L86" s="667"/>
      <c r="M86" s="667"/>
      <c r="N86" s="667"/>
      <c r="O86" s="667"/>
      <c r="P86" s="667"/>
      <c r="Q86" s="667"/>
      <c r="R86" s="667"/>
      <c r="S86" s="667"/>
      <c r="T86" s="667"/>
      <c r="U86" s="667"/>
      <c r="V86" s="667"/>
      <c r="W86" s="667"/>
      <c r="X86" s="667"/>
    </row>
    <row r="87" spans="1:24" ht="12.75" customHeight="1">
      <c r="A87" s="112" t="s">
        <v>2</v>
      </c>
      <c r="B87" s="113" t="s">
        <v>3</v>
      </c>
      <c r="C87" s="114">
        <v>2013</v>
      </c>
      <c r="D87" s="114">
        <v>2014</v>
      </c>
      <c r="E87" s="114">
        <v>2015</v>
      </c>
      <c r="F87" s="114">
        <v>2016</v>
      </c>
      <c r="G87" s="114">
        <v>2017</v>
      </c>
      <c r="H87" s="114">
        <v>2018</v>
      </c>
      <c r="I87" s="114">
        <v>2019</v>
      </c>
      <c r="J87" s="114">
        <v>2020</v>
      </c>
      <c r="K87" s="114">
        <v>2021</v>
      </c>
      <c r="L87" s="114">
        <v>2022</v>
      </c>
      <c r="M87" s="114">
        <v>2023</v>
      </c>
      <c r="N87" s="114">
        <v>2024</v>
      </c>
      <c r="O87" s="114">
        <v>2025</v>
      </c>
      <c r="P87" s="114">
        <v>2026</v>
      </c>
      <c r="Q87" s="114">
        <v>2027</v>
      </c>
      <c r="R87" s="114">
        <v>2028</v>
      </c>
      <c r="S87" s="114">
        <v>2029</v>
      </c>
      <c r="T87" s="114">
        <v>2030</v>
      </c>
      <c r="U87" s="114">
        <v>2031</v>
      </c>
      <c r="V87" s="114">
        <v>2032</v>
      </c>
      <c r="W87" s="664" t="s">
        <v>4</v>
      </c>
      <c r="X87" s="665" t="s">
        <v>5</v>
      </c>
    </row>
    <row r="88" spans="1:24" ht="13.5" thickBot="1">
      <c r="A88" s="19" t="s">
        <v>6</v>
      </c>
      <c r="B88" s="20" t="s">
        <v>7</v>
      </c>
      <c r="C88" s="115">
        <v>1</v>
      </c>
      <c r="D88" s="115">
        <v>2</v>
      </c>
      <c r="E88" s="115">
        <v>3</v>
      </c>
      <c r="F88" s="115">
        <v>4</v>
      </c>
      <c r="G88" s="115">
        <v>5</v>
      </c>
      <c r="H88" s="115">
        <v>6</v>
      </c>
      <c r="I88" s="115">
        <v>7</v>
      </c>
      <c r="J88" s="115">
        <v>8</v>
      </c>
      <c r="K88" s="115">
        <v>9</v>
      </c>
      <c r="L88" s="115">
        <v>10</v>
      </c>
      <c r="M88" s="115">
        <v>11</v>
      </c>
      <c r="N88" s="115">
        <v>12</v>
      </c>
      <c r="O88" s="115">
        <v>13</v>
      </c>
      <c r="P88" s="115">
        <v>14</v>
      </c>
      <c r="Q88" s="115">
        <v>15</v>
      </c>
      <c r="R88" s="115">
        <v>16</v>
      </c>
      <c r="S88" s="115">
        <v>17</v>
      </c>
      <c r="T88" s="115">
        <v>18</v>
      </c>
      <c r="U88" s="115">
        <v>19</v>
      </c>
      <c r="V88" s="115">
        <v>20</v>
      </c>
      <c r="W88" s="661"/>
      <c r="X88" s="662"/>
    </row>
    <row r="89" spans="1:24">
      <c r="A89" s="153"/>
      <c r="B89" s="117"/>
      <c r="C89" s="160"/>
      <c r="D89" s="160"/>
      <c r="E89" s="160"/>
      <c r="F89" s="160"/>
      <c r="G89" s="160"/>
      <c r="H89" s="160"/>
      <c r="I89" s="160"/>
      <c r="J89" s="160"/>
      <c r="K89" s="160"/>
      <c r="L89" s="160"/>
      <c r="M89" s="160"/>
      <c r="N89" s="160"/>
      <c r="O89" s="160"/>
      <c r="P89" s="160"/>
      <c r="Q89" s="160"/>
      <c r="R89" s="160"/>
      <c r="S89" s="160"/>
      <c r="T89" s="160"/>
      <c r="U89" s="160"/>
      <c r="V89" s="160"/>
      <c r="W89" s="318"/>
      <c r="X89" s="165"/>
    </row>
    <row r="90" spans="1:24" ht="38.25">
      <c r="A90" s="154" t="s">
        <v>68</v>
      </c>
      <c r="B90" s="121" t="s">
        <v>230</v>
      </c>
      <c r="C90" s="166">
        <v>5.5999999999999999E-3</v>
      </c>
      <c r="D90" s="167">
        <v>0</v>
      </c>
      <c r="E90" s="167">
        <v>0</v>
      </c>
      <c r="F90" s="167">
        <v>0</v>
      </c>
      <c r="G90" s="167">
        <v>0</v>
      </c>
      <c r="H90" s="167">
        <v>0</v>
      </c>
      <c r="I90" s="167">
        <v>0</v>
      </c>
      <c r="J90" s="167">
        <v>0</v>
      </c>
      <c r="K90" s="167">
        <v>0</v>
      </c>
      <c r="L90" s="167">
        <v>0</v>
      </c>
      <c r="M90" s="167">
        <v>0</v>
      </c>
      <c r="N90" s="167">
        <v>0</v>
      </c>
      <c r="O90" s="167">
        <v>0</v>
      </c>
      <c r="P90" s="167">
        <v>0</v>
      </c>
      <c r="Q90" s="167">
        <v>0</v>
      </c>
      <c r="R90" s="167">
        <v>0</v>
      </c>
      <c r="S90" s="167">
        <v>0</v>
      </c>
      <c r="T90" s="167">
        <v>0</v>
      </c>
      <c r="U90" s="167">
        <v>0</v>
      </c>
      <c r="V90" s="167">
        <v>0</v>
      </c>
      <c r="W90" s="319">
        <v>5.5999999999999999E-3</v>
      </c>
      <c r="X90" s="169">
        <v>0</v>
      </c>
    </row>
    <row r="91" spans="1:24">
      <c r="A91" s="320"/>
      <c r="B91" s="127"/>
      <c r="C91" s="167"/>
      <c r="D91" s="167"/>
      <c r="E91" s="167"/>
      <c r="F91" s="167"/>
      <c r="G91" s="167"/>
      <c r="H91" s="167"/>
      <c r="I91" s="167"/>
      <c r="J91" s="167"/>
      <c r="K91" s="167"/>
      <c r="L91" s="167"/>
      <c r="M91" s="167"/>
      <c r="N91" s="167"/>
      <c r="O91" s="167"/>
      <c r="P91" s="167"/>
      <c r="Q91" s="167"/>
      <c r="R91" s="167"/>
      <c r="S91" s="167"/>
      <c r="T91" s="167"/>
      <c r="U91" s="167"/>
      <c r="V91" s="167"/>
      <c r="W91" s="321"/>
      <c r="X91" s="172"/>
    </row>
    <row r="92" spans="1:24">
      <c r="A92" s="320"/>
      <c r="B92" s="121" t="s">
        <v>70</v>
      </c>
      <c r="C92" s="167">
        <v>0</v>
      </c>
      <c r="D92" s="167">
        <v>0</v>
      </c>
      <c r="E92" s="167">
        <v>0</v>
      </c>
      <c r="F92" s="167">
        <v>0</v>
      </c>
      <c r="G92" s="167">
        <v>0</v>
      </c>
      <c r="H92" s="167">
        <v>0</v>
      </c>
      <c r="I92" s="167">
        <v>0</v>
      </c>
      <c r="J92" s="167">
        <v>0</v>
      </c>
      <c r="K92" s="167">
        <v>0</v>
      </c>
      <c r="L92" s="167">
        <v>0</v>
      </c>
      <c r="M92" s="167">
        <v>0</v>
      </c>
      <c r="N92" s="167">
        <v>0</v>
      </c>
      <c r="O92" s="167">
        <v>0</v>
      </c>
      <c r="P92" s="167">
        <v>0</v>
      </c>
      <c r="Q92" s="167">
        <v>0</v>
      </c>
      <c r="R92" s="167">
        <v>0</v>
      </c>
      <c r="S92" s="167">
        <v>0</v>
      </c>
      <c r="T92" s="167">
        <v>0</v>
      </c>
      <c r="U92" s="167">
        <v>0</v>
      </c>
      <c r="V92" s="167">
        <v>0</v>
      </c>
      <c r="W92" s="319">
        <v>0</v>
      </c>
      <c r="X92" s="169">
        <v>0</v>
      </c>
    </row>
    <row r="93" spans="1:24">
      <c r="A93" s="320"/>
      <c r="B93" s="121"/>
      <c r="C93" s="167"/>
      <c r="D93" s="167"/>
      <c r="E93" s="167"/>
      <c r="F93" s="167"/>
      <c r="G93" s="167"/>
      <c r="H93" s="167"/>
      <c r="I93" s="167"/>
      <c r="J93" s="167"/>
      <c r="K93" s="167"/>
      <c r="L93" s="167"/>
      <c r="M93" s="167"/>
      <c r="N93" s="167"/>
      <c r="O93" s="167"/>
      <c r="P93" s="167"/>
      <c r="Q93" s="167"/>
      <c r="R93" s="167"/>
      <c r="S93" s="167"/>
      <c r="T93" s="167"/>
      <c r="U93" s="167"/>
      <c r="V93" s="167"/>
      <c r="W93" s="319"/>
      <c r="X93" s="169"/>
    </row>
    <row r="94" spans="1:24">
      <c r="A94" s="320"/>
      <c r="B94" s="128" t="s">
        <v>71</v>
      </c>
      <c r="C94" s="166">
        <v>5.5999999999999999E-3</v>
      </c>
      <c r="D94" s="166">
        <v>0</v>
      </c>
      <c r="E94" s="166">
        <v>0</v>
      </c>
      <c r="F94" s="166">
        <v>0</v>
      </c>
      <c r="G94" s="166">
        <v>0</v>
      </c>
      <c r="H94" s="166">
        <v>0</v>
      </c>
      <c r="I94" s="166">
        <v>0</v>
      </c>
      <c r="J94" s="166">
        <v>0</v>
      </c>
      <c r="K94" s="166">
        <v>0</v>
      </c>
      <c r="L94" s="166">
        <v>0</v>
      </c>
      <c r="M94" s="166">
        <v>0</v>
      </c>
      <c r="N94" s="166">
        <v>0</v>
      </c>
      <c r="O94" s="166">
        <v>0</v>
      </c>
      <c r="P94" s="166">
        <v>0</v>
      </c>
      <c r="Q94" s="166">
        <v>0</v>
      </c>
      <c r="R94" s="166">
        <v>0</v>
      </c>
      <c r="S94" s="166">
        <v>0</v>
      </c>
      <c r="T94" s="166">
        <v>0</v>
      </c>
      <c r="U94" s="166">
        <v>0</v>
      </c>
      <c r="V94" s="166">
        <v>0</v>
      </c>
      <c r="W94" s="319">
        <v>0</v>
      </c>
      <c r="X94" s="169">
        <v>0</v>
      </c>
    </row>
    <row r="95" spans="1:24">
      <c r="A95" s="320"/>
      <c r="B95" s="128" t="s">
        <v>72</v>
      </c>
      <c r="C95" s="167">
        <v>0</v>
      </c>
      <c r="D95" s="167">
        <v>0</v>
      </c>
      <c r="E95" s="167">
        <v>0</v>
      </c>
      <c r="F95" s="167">
        <v>0</v>
      </c>
      <c r="G95" s="167">
        <v>0</v>
      </c>
      <c r="H95" s="167">
        <v>0</v>
      </c>
      <c r="I95" s="167">
        <v>0</v>
      </c>
      <c r="J95" s="167">
        <v>0</v>
      </c>
      <c r="K95" s="167">
        <v>0</v>
      </c>
      <c r="L95" s="167">
        <v>0</v>
      </c>
      <c r="M95" s="167">
        <v>0</v>
      </c>
      <c r="N95" s="167">
        <v>0</v>
      </c>
      <c r="O95" s="167">
        <v>0</v>
      </c>
      <c r="P95" s="167">
        <v>0</v>
      </c>
      <c r="Q95" s="167">
        <v>0</v>
      </c>
      <c r="R95" s="167">
        <v>0</v>
      </c>
      <c r="S95" s="167">
        <v>0</v>
      </c>
      <c r="T95" s="167">
        <v>0</v>
      </c>
      <c r="U95" s="167">
        <v>0</v>
      </c>
      <c r="V95" s="167">
        <v>0</v>
      </c>
      <c r="W95" s="319">
        <v>0</v>
      </c>
      <c r="X95" s="169">
        <v>0</v>
      </c>
    </row>
    <row r="96" spans="1:24">
      <c r="A96" s="320"/>
      <c r="B96" s="130" t="s">
        <v>22</v>
      </c>
      <c r="C96" s="173">
        <v>5.5999999999999999E-3</v>
      </c>
      <c r="D96" s="173">
        <v>0</v>
      </c>
      <c r="E96" s="173">
        <v>0</v>
      </c>
      <c r="F96" s="173">
        <v>0</v>
      </c>
      <c r="G96" s="173">
        <v>0</v>
      </c>
      <c r="H96" s="173">
        <v>0</v>
      </c>
      <c r="I96" s="173">
        <v>0</v>
      </c>
      <c r="J96" s="173">
        <v>0</v>
      </c>
      <c r="K96" s="173">
        <v>0</v>
      </c>
      <c r="L96" s="173">
        <v>0</v>
      </c>
      <c r="M96" s="173">
        <v>0</v>
      </c>
      <c r="N96" s="173">
        <v>0</v>
      </c>
      <c r="O96" s="173">
        <v>0</v>
      </c>
      <c r="P96" s="173">
        <v>0</v>
      </c>
      <c r="Q96" s="173">
        <v>0</v>
      </c>
      <c r="R96" s="173">
        <v>0</v>
      </c>
      <c r="S96" s="173">
        <v>0</v>
      </c>
      <c r="T96" s="173">
        <v>0</v>
      </c>
      <c r="U96" s="173">
        <v>0</v>
      </c>
      <c r="V96" s="173">
        <v>0</v>
      </c>
      <c r="W96" s="322">
        <v>5.5999999999999999E-3</v>
      </c>
      <c r="X96" s="175">
        <v>0</v>
      </c>
    </row>
    <row r="97" spans="1:24">
      <c r="A97" s="129"/>
      <c r="B97" s="135"/>
      <c r="C97" s="316"/>
      <c r="D97" s="316"/>
      <c r="E97" s="316"/>
      <c r="F97" s="316"/>
      <c r="G97" s="316"/>
      <c r="H97" s="316"/>
      <c r="I97" s="316"/>
      <c r="J97" s="316"/>
      <c r="K97" s="316"/>
      <c r="L97" s="316"/>
      <c r="M97" s="316"/>
      <c r="N97" s="316"/>
      <c r="O97" s="316"/>
      <c r="P97" s="316"/>
      <c r="Q97" s="316"/>
      <c r="R97" s="316"/>
      <c r="S97" s="316"/>
      <c r="T97" s="316"/>
      <c r="U97" s="316"/>
      <c r="V97" s="316"/>
      <c r="W97" s="241"/>
      <c r="X97" s="317"/>
    </row>
    <row r="98" spans="1:24">
      <c r="A98" s="149"/>
      <c r="B98" s="128" t="s">
        <v>15</v>
      </c>
      <c r="C98" s="176">
        <v>0.96618357487922713</v>
      </c>
      <c r="D98" s="176">
        <v>0.93351070036640305</v>
      </c>
      <c r="E98" s="176">
        <v>0.90194270566802237</v>
      </c>
      <c r="F98" s="176">
        <v>0.87144222769857238</v>
      </c>
      <c r="G98" s="176">
        <v>0.84197316685852419</v>
      </c>
      <c r="H98" s="176">
        <v>0.81350064430775282</v>
      </c>
      <c r="I98" s="176">
        <v>0.78599096068381913</v>
      </c>
      <c r="J98" s="176">
        <v>0.75941155621625056</v>
      </c>
      <c r="K98" s="176">
        <v>0.73373097218961414</v>
      </c>
      <c r="L98" s="176">
        <v>0.70891881370977217</v>
      </c>
      <c r="M98" s="176">
        <v>0.68494571372924851</v>
      </c>
      <c r="N98" s="176">
        <v>0.66178329828912896</v>
      </c>
      <c r="O98" s="176">
        <v>0.63940415293635666</v>
      </c>
      <c r="P98" s="176">
        <v>0.61778179027667302</v>
      </c>
      <c r="Q98" s="176">
        <v>0.59689061862480497</v>
      </c>
      <c r="R98" s="176">
        <v>0.57670591171478747</v>
      </c>
      <c r="S98" s="176">
        <v>0.55720377943457733</v>
      </c>
      <c r="T98" s="176">
        <v>0.53836113955031628</v>
      </c>
      <c r="U98" s="176">
        <v>0.52015569038677911</v>
      </c>
      <c r="V98" s="176">
        <v>0.50256588443167061</v>
      </c>
      <c r="W98" s="323"/>
      <c r="X98" s="169"/>
    </row>
    <row r="99" spans="1:24" s="145" customFormat="1" ht="13.5" thickBot="1">
      <c r="A99" s="151"/>
      <c r="B99" s="20" t="s">
        <v>16</v>
      </c>
      <c r="C99" s="178">
        <v>5.5999999999999999E-3</v>
      </c>
      <c r="D99" s="178">
        <v>0</v>
      </c>
      <c r="E99" s="178">
        <v>0</v>
      </c>
      <c r="F99" s="178">
        <v>0</v>
      </c>
      <c r="G99" s="178">
        <v>0</v>
      </c>
      <c r="H99" s="178">
        <v>0</v>
      </c>
      <c r="I99" s="178">
        <v>0</v>
      </c>
      <c r="J99" s="178">
        <v>0</v>
      </c>
      <c r="K99" s="178">
        <v>0</v>
      </c>
      <c r="L99" s="178">
        <v>0</v>
      </c>
      <c r="M99" s="178">
        <v>0</v>
      </c>
      <c r="N99" s="178">
        <v>0</v>
      </c>
      <c r="O99" s="178">
        <v>0</v>
      </c>
      <c r="P99" s="178">
        <v>0</v>
      </c>
      <c r="Q99" s="178">
        <v>0</v>
      </c>
      <c r="R99" s="178">
        <v>0</v>
      </c>
      <c r="S99" s="178">
        <v>0</v>
      </c>
      <c r="T99" s="178">
        <v>0</v>
      </c>
      <c r="U99" s="178">
        <v>0</v>
      </c>
      <c r="V99" s="178">
        <v>0</v>
      </c>
      <c r="W99" s="179">
        <v>5.5999999999999999E-3</v>
      </c>
      <c r="X99" s="180"/>
    </row>
    <row r="100" spans="1:24" s="145" customFormat="1">
      <c r="A100" s="152" t="s">
        <v>231</v>
      </c>
      <c r="B100" s="130"/>
      <c r="C100" s="147"/>
      <c r="D100" s="147"/>
      <c r="E100" s="147"/>
      <c r="F100" s="147"/>
      <c r="G100" s="147"/>
      <c r="H100" s="147"/>
      <c r="I100" s="147"/>
      <c r="J100" s="147"/>
      <c r="K100" s="147"/>
      <c r="L100" s="147"/>
      <c r="M100" s="147"/>
      <c r="N100" s="147"/>
      <c r="O100" s="147"/>
      <c r="P100" s="147"/>
      <c r="Q100" s="147"/>
      <c r="R100" s="147"/>
      <c r="S100" s="147"/>
      <c r="T100" s="147"/>
      <c r="U100" s="147"/>
      <c r="V100" s="147"/>
      <c r="W100" s="148"/>
      <c r="X100" s="147"/>
    </row>
    <row r="101" spans="1:24" s="145" customFormat="1">
      <c r="A101" s="152"/>
      <c r="B101" s="130"/>
      <c r="C101" s="147"/>
      <c r="D101" s="147"/>
      <c r="E101" s="147"/>
      <c r="F101" s="147"/>
      <c r="G101" s="147"/>
      <c r="H101" s="147"/>
      <c r="I101" s="147"/>
      <c r="J101" s="147"/>
      <c r="K101" s="147"/>
      <c r="L101" s="147"/>
      <c r="M101" s="147"/>
      <c r="N101" s="147"/>
      <c r="O101" s="147"/>
      <c r="P101" s="147"/>
      <c r="Q101" s="147"/>
      <c r="R101" s="147"/>
      <c r="S101" s="147"/>
      <c r="T101" s="147"/>
      <c r="U101" s="147"/>
      <c r="V101" s="147"/>
      <c r="W101" s="148"/>
      <c r="X101" s="147"/>
    </row>
    <row r="103" spans="1:24" s="15" customFormat="1" ht="19.5" customHeight="1" thickBot="1">
      <c r="A103" s="667" t="s">
        <v>232</v>
      </c>
      <c r="B103" s="667"/>
      <c r="C103" s="667"/>
      <c r="D103" s="667"/>
      <c r="E103" s="667"/>
      <c r="F103" s="667"/>
      <c r="G103" s="667"/>
      <c r="H103" s="667"/>
      <c r="I103" s="667"/>
      <c r="J103" s="667"/>
      <c r="K103" s="667"/>
      <c r="L103" s="667"/>
      <c r="M103" s="667"/>
      <c r="N103" s="667"/>
      <c r="O103" s="667"/>
      <c r="P103" s="667"/>
      <c r="Q103" s="667"/>
      <c r="R103" s="667"/>
      <c r="S103" s="667"/>
      <c r="T103" s="667"/>
      <c r="U103" s="667"/>
      <c r="V103" s="667"/>
      <c r="W103" s="667"/>
      <c r="X103" s="667"/>
    </row>
    <row r="104" spans="1:24" ht="12.75" customHeight="1">
      <c r="A104" s="112" t="s">
        <v>2</v>
      </c>
      <c r="B104" s="113" t="s">
        <v>3</v>
      </c>
      <c r="C104" s="114">
        <v>2013</v>
      </c>
      <c r="D104" s="114">
        <v>2014</v>
      </c>
      <c r="E104" s="114">
        <v>2015</v>
      </c>
      <c r="F104" s="114">
        <v>2016</v>
      </c>
      <c r="G104" s="114">
        <v>2017</v>
      </c>
      <c r="H104" s="114">
        <v>2018</v>
      </c>
      <c r="I104" s="114">
        <v>2019</v>
      </c>
      <c r="J104" s="114">
        <v>2020</v>
      </c>
      <c r="K104" s="114">
        <v>2021</v>
      </c>
      <c r="L104" s="114">
        <v>2022</v>
      </c>
      <c r="M104" s="114">
        <v>2023</v>
      </c>
      <c r="N104" s="114">
        <v>2024</v>
      </c>
      <c r="O104" s="114">
        <v>2025</v>
      </c>
      <c r="P104" s="114">
        <v>2026</v>
      </c>
      <c r="Q104" s="114">
        <v>2027</v>
      </c>
      <c r="R104" s="114">
        <v>2028</v>
      </c>
      <c r="S104" s="114">
        <v>2029</v>
      </c>
      <c r="T104" s="114">
        <v>2030</v>
      </c>
      <c r="U104" s="114">
        <v>2031</v>
      </c>
      <c r="V104" s="114">
        <v>2032</v>
      </c>
      <c r="W104" s="664" t="s">
        <v>4</v>
      </c>
      <c r="X104" s="665" t="s">
        <v>5</v>
      </c>
    </row>
    <row r="105" spans="1:24" ht="13.5" thickBot="1">
      <c r="A105" s="19" t="s">
        <v>6</v>
      </c>
      <c r="B105" s="20" t="s">
        <v>7</v>
      </c>
      <c r="C105" s="115">
        <v>1</v>
      </c>
      <c r="D105" s="115">
        <v>2</v>
      </c>
      <c r="E105" s="115">
        <v>3</v>
      </c>
      <c r="F105" s="115">
        <v>4</v>
      </c>
      <c r="G105" s="115">
        <v>5</v>
      </c>
      <c r="H105" s="115">
        <v>6</v>
      </c>
      <c r="I105" s="115">
        <v>7</v>
      </c>
      <c r="J105" s="115">
        <v>8</v>
      </c>
      <c r="K105" s="115">
        <v>9</v>
      </c>
      <c r="L105" s="115">
        <v>10</v>
      </c>
      <c r="M105" s="115">
        <v>11</v>
      </c>
      <c r="N105" s="115">
        <v>12</v>
      </c>
      <c r="O105" s="115">
        <v>13</v>
      </c>
      <c r="P105" s="115">
        <v>14</v>
      </c>
      <c r="Q105" s="115">
        <v>15</v>
      </c>
      <c r="R105" s="115">
        <v>16</v>
      </c>
      <c r="S105" s="115">
        <v>17</v>
      </c>
      <c r="T105" s="115">
        <v>18</v>
      </c>
      <c r="U105" s="115">
        <v>19</v>
      </c>
      <c r="V105" s="115">
        <v>20</v>
      </c>
      <c r="W105" s="661"/>
      <c r="X105" s="662"/>
    </row>
    <row r="106" spans="1:24">
      <c r="A106" s="324"/>
      <c r="B106" s="183"/>
      <c r="C106" s="114"/>
      <c r="D106" s="114"/>
      <c r="E106" s="114"/>
      <c r="F106" s="114"/>
      <c r="G106" s="114"/>
      <c r="H106" s="114"/>
      <c r="I106" s="114"/>
      <c r="J106" s="114"/>
      <c r="K106" s="114"/>
      <c r="L106" s="114"/>
      <c r="M106" s="114"/>
      <c r="N106" s="114"/>
      <c r="O106" s="114"/>
      <c r="P106" s="114"/>
      <c r="Q106" s="114"/>
      <c r="R106" s="114"/>
      <c r="S106" s="114"/>
      <c r="T106" s="114"/>
      <c r="U106" s="114"/>
      <c r="V106" s="114"/>
      <c r="W106" s="164"/>
      <c r="X106" s="165"/>
    </row>
    <row r="107" spans="1:24" s="118" customFormat="1" ht="38.25">
      <c r="A107" s="154" t="s">
        <v>68</v>
      </c>
      <c r="B107" s="121" t="s">
        <v>230</v>
      </c>
      <c r="C107" s="184">
        <v>2.8E-3</v>
      </c>
      <c r="D107" s="185">
        <v>0</v>
      </c>
      <c r="E107" s="185">
        <v>0</v>
      </c>
      <c r="F107" s="185">
        <v>0</v>
      </c>
      <c r="G107" s="185">
        <v>0</v>
      </c>
      <c r="H107" s="185">
        <v>0</v>
      </c>
      <c r="I107" s="185">
        <v>0</v>
      </c>
      <c r="J107" s="185">
        <v>0</v>
      </c>
      <c r="K107" s="185">
        <v>0</v>
      </c>
      <c r="L107" s="185">
        <v>0</v>
      </c>
      <c r="M107" s="185">
        <v>0</v>
      </c>
      <c r="N107" s="185">
        <v>0</v>
      </c>
      <c r="O107" s="185">
        <v>0</v>
      </c>
      <c r="P107" s="185">
        <v>0</v>
      </c>
      <c r="Q107" s="185">
        <v>0</v>
      </c>
      <c r="R107" s="185">
        <v>0</v>
      </c>
      <c r="S107" s="185">
        <v>0</v>
      </c>
      <c r="T107" s="185">
        <v>0</v>
      </c>
      <c r="U107" s="185">
        <v>0</v>
      </c>
      <c r="V107" s="185">
        <v>0</v>
      </c>
      <c r="W107" s="325">
        <v>2.8E-3</v>
      </c>
      <c r="X107" s="187">
        <v>0</v>
      </c>
    </row>
    <row r="108" spans="1:24" s="118" customFormat="1">
      <c r="A108" s="205"/>
      <c r="B108" s="127"/>
      <c r="C108" s="185"/>
      <c r="D108" s="185"/>
      <c r="E108" s="185"/>
      <c r="F108" s="185"/>
      <c r="G108" s="185"/>
      <c r="H108" s="185"/>
      <c r="I108" s="185"/>
      <c r="J108" s="185"/>
      <c r="K108" s="185"/>
      <c r="L108" s="185"/>
      <c r="M108" s="185"/>
      <c r="N108" s="185"/>
      <c r="O108" s="185"/>
      <c r="P108" s="185"/>
      <c r="Q108" s="185"/>
      <c r="R108" s="185"/>
      <c r="S108" s="185"/>
      <c r="T108" s="185"/>
      <c r="U108" s="185"/>
      <c r="V108" s="185"/>
      <c r="W108" s="326"/>
      <c r="X108" s="189"/>
    </row>
    <row r="109" spans="1:24" s="118" customFormat="1">
      <c r="A109" s="320"/>
      <c r="B109" s="121" t="s">
        <v>70</v>
      </c>
      <c r="C109" s="185">
        <v>0</v>
      </c>
      <c r="D109" s="185">
        <v>0</v>
      </c>
      <c r="E109" s="185">
        <v>0</v>
      </c>
      <c r="F109" s="185">
        <v>0</v>
      </c>
      <c r="G109" s="185">
        <v>0</v>
      </c>
      <c r="H109" s="185">
        <v>0</v>
      </c>
      <c r="I109" s="185">
        <v>0</v>
      </c>
      <c r="J109" s="185">
        <v>0</v>
      </c>
      <c r="K109" s="185">
        <v>0</v>
      </c>
      <c r="L109" s="185">
        <v>0</v>
      </c>
      <c r="M109" s="185">
        <v>0</v>
      </c>
      <c r="N109" s="185">
        <v>0</v>
      </c>
      <c r="O109" s="185">
        <v>0</v>
      </c>
      <c r="P109" s="185">
        <v>0</v>
      </c>
      <c r="Q109" s="185">
        <v>0</v>
      </c>
      <c r="R109" s="185">
        <v>0</v>
      </c>
      <c r="S109" s="185">
        <v>0</v>
      </c>
      <c r="T109" s="185">
        <v>0</v>
      </c>
      <c r="U109" s="185">
        <v>0</v>
      </c>
      <c r="V109" s="185">
        <v>0</v>
      </c>
      <c r="W109" s="325">
        <v>0</v>
      </c>
      <c r="X109" s="187">
        <v>0</v>
      </c>
    </row>
    <row r="110" spans="1:24" s="118" customFormat="1">
      <c r="A110" s="320"/>
      <c r="B110" s="121"/>
      <c r="C110" s="185"/>
      <c r="D110" s="185"/>
      <c r="E110" s="185"/>
      <c r="F110" s="185"/>
      <c r="G110" s="185"/>
      <c r="H110" s="185"/>
      <c r="I110" s="185"/>
      <c r="J110" s="185"/>
      <c r="K110" s="185"/>
      <c r="L110" s="185"/>
      <c r="M110" s="185"/>
      <c r="N110" s="185"/>
      <c r="O110" s="185"/>
      <c r="P110" s="185"/>
      <c r="Q110" s="185"/>
      <c r="R110" s="185"/>
      <c r="S110" s="185"/>
      <c r="T110" s="185"/>
      <c r="U110" s="185"/>
      <c r="V110" s="185"/>
      <c r="W110" s="325"/>
      <c r="X110" s="187"/>
    </row>
    <row r="111" spans="1:24" s="118" customFormat="1">
      <c r="A111" s="320"/>
      <c r="B111" s="128" t="s">
        <v>71</v>
      </c>
      <c r="C111" s="184">
        <v>2.8E-3</v>
      </c>
      <c r="D111" s="184">
        <v>0</v>
      </c>
      <c r="E111" s="184">
        <v>0</v>
      </c>
      <c r="F111" s="184">
        <v>0</v>
      </c>
      <c r="G111" s="184">
        <v>0</v>
      </c>
      <c r="H111" s="184">
        <v>0</v>
      </c>
      <c r="I111" s="184">
        <v>0</v>
      </c>
      <c r="J111" s="184">
        <v>0</v>
      </c>
      <c r="K111" s="184">
        <v>0</v>
      </c>
      <c r="L111" s="184">
        <v>0</v>
      </c>
      <c r="M111" s="184">
        <v>0</v>
      </c>
      <c r="N111" s="184">
        <v>0</v>
      </c>
      <c r="O111" s="184">
        <v>0</v>
      </c>
      <c r="P111" s="184">
        <v>0</v>
      </c>
      <c r="Q111" s="184">
        <v>0</v>
      </c>
      <c r="R111" s="184">
        <v>0</v>
      </c>
      <c r="S111" s="184">
        <v>0</v>
      </c>
      <c r="T111" s="184">
        <v>0</v>
      </c>
      <c r="U111" s="184">
        <v>0</v>
      </c>
      <c r="V111" s="184">
        <v>0</v>
      </c>
      <c r="W111" s="325">
        <v>2.8E-3</v>
      </c>
      <c r="X111" s="187">
        <v>0</v>
      </c>
    </row>
    <row r="112" spans="1:24" s="118" customFormat="1">
      <c r="A112" s="320"/>
      <c r="B112" s="128" t="s">
        <v>72</v>
      </c>
      <c r="C112" s="185">
        <v>0</v>
      </c>
      <c r="D112" s="185">
        <v>0</v>
      </c>
      <c r="E112" s="185">
        <v>0</v>
      </c>
      <c r="F112" s="185">
        <v>0</v>
      </c>
      <c r="G112" s="185">
        <v>0</v>
      </c>
      <c r="H112" s="185">
        <v>0</v>
      </c>
      <c r="I112" s="185">
        <v>0</v>
      </c>
      <c r="J112" s="185">
        <v>0</v>
      </c>
      <c r="K112" s="185">
        <v>0</v>
      </c>
      <c r="L112" s="185">
        <v>0</v>
      </c>
      <c r="M112" s="185">
        <v>0</v>
      </c>
      <c r="N112" s="185">
        <v>0</v>
      </c>
      <c r="O112" s="185">
        <v>0</v>
      </c>
      <c r="P112" s="185">
        <v>0</v>
      </c>
      <c r="Q112" s="185">
        <v>0</v>
      </c>
      <c r="R112" s="185">
        <v>0</v>
      </c>
      <c r="S112" s="185">
        <v>0</v>
      </c>
      <c r="T112" s="185">
        <v>0</v>
      </c>
      <c r="U112" s="185">
        <v>0</v>
      </c>
      <c r="V112" s="185">
        <v>0</v>
      </c>
      <c r="W112" s="325">
        <v>0</v>
      </c>
      <c r="X112" s="187">
        <v>0</v>
      </c>
    </row>
    <row r="113" spans="1:24" s="195" customFormat="1">
      <c r="A113" s="327"/>
      <c r="B113" s="130" t="s">
        <v>22</v>
      </c>
      <c r="C113" s="191">
        <v>2.8E-3</v>
      </c>
      <c r="D113" s="191">
        <v>0</v>
      </c>
      <c r="E113" s="191">
        <v>0</v>
      </c>
      <c r="F113" s="191">
        <v>0</v>
      </c>
      <c r="G113" s="191">
        <v>0</v>
      </c>
      <c r="H113" s="191">
        <v>0</v>
      </c>
      <c r="I113" s="191">
        <v>0</v>
      </c>
      <c r="J113" s="191">
        <v>0</v>
      </c>
      <c r="K113" s="191">
        <v>0</v>
      </c>
      <c r="L113" s="191">
        <v>0</v>
      </c>
      <c r="M113" s="191">
        <v>0</v>
      </c>
      <c r="N113" s="191">
        <v>0</v>
      </c>
      <c r="O113" s="191">
        <v>0</v>
      </c>
      <c r="P113" s="191">
        <v>0</v>
      </c>
      <c r="Q113" s="191">
        <v>0</v>
      </c>
      <c r="R113" s="191">
        <v>0</v>
      </c>
      <c r="S113" s="191">
        <v>0</v>
      </c>
      <c r="T113" s="191">
        <v>0</v>
      </c>
      <c r="U113" s="191">
        <v>0</v>
      </c>
      <c r="V113" s="191">
        <v>0</v>
      </c>
      <c r="W113" s="328">
        <v>2.8E-3</v>
      </c>
      <c r="X113" s="194">
        <v>0</v>
      </c>
    </row>
    <row r="114" spans="1:24" s="195" customFormat="1">
      <c r="A114" s="129"/>
      <c r="B114" s="135"/>
      <c r="C114" s="316"/>
      <c r="D114" s="316"/>
      <c r="E114" s="316"/>
      <c r="F114" s="316"/>
      <c r="G114" s="316"/>
      <c r="H114" s="316"/>
      <c r="I114" s="316"/>
      <c r="J114" s="316"/>
      <c r="K114" s="316"/>
      <c r="L114" s="316"/>
      <c r="M114" s="316"/>
      <c r="N114" s="316"/>
      <c r="O114" s="316"/>
      <c r="P114" s="316"/>
      <c r="Q114" s="316"/>
      <c r="R114" s="316"/>
      <c r="S114" s="316"/>
      <c r="T114" s="316"/>
      <c r="U114" s="316"/>
      <c r="V114" s="316"/>
      <c r="W114" s="241"/>
      <c r="X114" s="317"/>
    </row>
    <row r="115" spans="1:24">
      <c r="A115" s="149"/>
      <c r="B115" s="128" t="s">
        <v>15</v>
      </c>
      <c r="C115" s="196">
        <v>0.96618357487922713</v>
      </c>
      <c r="D115" s="196">
        <v>0.93351070036640305</v>
      </c>
      <c r="E115" s="196">
        <v>0.90194270566802237</v>
      </c>
      <c r="F115" s="196">
        <v>0.87144222769857238</v>
      </c>
      <c r="G115" s="196">
        <v>0.84197316685852419</v>
      </c>
      <c r="H115" s="196">
        <v>0.81350064430775282</v>
      </c>
      <c r="I115" s="196">
        <v>0.78599096068381913</v>
      </c>
      <c r="J115" s="196">
        <v>0.75941155621625056</v>
      </c>
      <c r="K115" s="196">
        <v>0.73373097218961414</v>
      </c>
      <c r="L115" s="196">
        <v>0.70891881370977217</v>
      </c>
      <c r="M115" s="196">
        <v>0.68494571372924851</v>
      </c>
      <c r="N115" s="196">
        <v>0.66178329828912896</v>
      </c>
      <c r="O115" s="196">
        <v>0.63940415293635666</v>
      </c>
      <c r="P115" s="196">
        <v>0.61778179027667302</v>
      </c>
      <c r="Q115" s="196">
        <v>0.59689061862480497</v>
      </c>
      <c r="R115" s="196">
        <v>0.57670591171478747</v>
      </c>
      <c r="S115" s="196">
        <v>0.55720377943457733</v>
      </c>
      <c r="T115" s="196">
        <v>0.53836113955031628</v>
      </c>
      <c r="U115" s="196">
        <v>0.52015569038677911</v>
      </c>
      <c r="V115" s="196">
        <v>0.50256588443167061</v>
      </c>
      <c r="W115" s="329"/>
      <c r="X115" s="187"/>
    </row>
    <row r="116" spans="1:24" s="145" customFormat="1" ht="13.5" thickBot="1">
      <c r="A116" s="151"/>
      <c r="B116" s="20" t="s">
        <v>16</v>
      </c>
      <c r="C116" s="198">
        <v>2.7053140096618359E-3</v>
      </c>
      <c r="D116" s="198">
        <v>0</v>
      </c>
      <c r="E116" s="198">
        <v>0</v>
      </c>
      <c r="F116" s="198">
        <v>0</v>
      </c>
      <c r="G116" s="198">
        <v>0</v>
      </c>
      <c r="H116" s="198">
        <v>0</v>
      </c>
      <c r="I116" s="198">
        <v>0</v>
      </c>
      <c r="J116" s="198">
        <v>0</v>
      </c>
      <c r="K116" s="198">
        <v>0</v>
      </c>
      <c r="L116" s="198">
        <v>0</v>
      </c>
      <c r="M116" s="198">
        <v>0</v>
      </c>
      <c r="N116" s="198">
        <v>0</v>
      </c>
      <c r="O116" s="198">
        <v>0</v>
      </c>
      <c r="P116" s="198">
        <v>0</v>
      </c>
      <c r="Q116" s="198">
        <v>0</v>
      </c>
      <c r="R116" s="198">
        <v>0</v>
      </c>
      <c r="S116" s="198">
        <v>0</v>
      </c>
      <c r="T116" s="198">
        <v>0</v>
      </c>
      <c r="U116" s="198">
        <v>0</v>
      </c>
      <c r="V116" s="198">
        <v>0</v>
      </c>
      <c r="W116" s="200">
        <v>2.7053140096618359E-3</v>
      </c>
      <c r="X116" s="201"/>
    </row>
    <row r="117" spans="1:24" s="145" customFormat="1">
      <c r="A117" s="152" t="s">
        <v>233</v>
      </c>
      <c r="B117" s="130"/>
      <c r="C117" s="147"/>
      <c r="D117" s="147"/>
      <c r="E117" s="147"/>
      <c r="F117" s="147"/>
      <c r="G117" s="147"/>
      <c r="H117" s="147"/>
      <c r="I117" s="147"/>
      <c r="J117" s="147"/>
      <c r="K117" s="147"/>
      <c r="L117" s="147"/>
      <c r="M117" s="147"/>
      <c r="N117" s="147"/>
      <c r="O117" s="147"/>
      <c r="P117" s="147"/>
      <c r="Q117" s="147"/>
      <c r="R117" s="147"/>
      <c r="S117" s="147"/>
      <c r="T117" s="147"/>
      <c r="U117" s="147"/>
      <c r="V117" s="147"/>
      <c r="W117" s="148"/>
      <c r="X117" s="147"/>
    </row>
    <row r="118" spans="1:24" s="145" customFormat="1">
      <c r="A118" s="152"/>
      <c r="B118" s="130"/>
      <c r="C118" s="147"/>
      <c r="D118" s="147"/>
      <c r="E118" s="147"/>
      <c r="F118" s="147"/>
      <c r="G118" s="147"/>
      <c r="H118" s="147"/>
      <c r="I118" s="147"/>
      <c r="J118" s="147"/>
      <c r="K118" s="147"/>
      <c r="L118" s="147"/>
      <c r="M118" s="147"/>
      <c r="N118" s="147"/>
      <c r="O118" s="147"/>
      <c r="P118" s="147"/>
      <c r="Q118" s="147"/>
      <c r="R118" s="147"/>
      <c r="S118" s="147"/>
      <c r="T118" s="147"/>
      <c r="U118" s="147"/>
      <c r="V118" s="147"/>
      <c r="W118" s="148"/>
      <c r="X118" s="147"/>
    </row>
    <row r="120" spans="1:24" ht="23.25" customHeight="1" thickBot="1">
      <c r="A120" s="667" t="s">
        <v>234</v>
      </c>
      <c r="B120" s="667"/>
      <c r="C120" s="667"/>
      <c r="D120" s="667"/>
      <c r="E120" s="667"/>
      <c r="F120" s="667"/>
      <c r="G120" s="667"/>
      <c r="H120" s="667"/>
      <c r="I120" s="667"/>
      <c r="J120" s="667"/>
      <c r="K120" s="667"/>
      <c r="L120" s="667"/>
      <c r="M120" s="667"/>
      <c r="N120" s="667"/>
      <c r="O120" s="667"/>
      <c r="P120" s="667"/>
      <c r="Q120" s="667"/>
      <c r="R120" s="667"/>
      <c r="S120" s="667"/>
      <c r="T120" s="667"/>
      <c r="U120" s="667"/>
      <c r="V120" s="667"/>
      <c r="W120" s="667"/>
      <c r="X120" s="667"/>
    </row>
    <row r="121" spans="1:24" ht="12.75" customHeight="1">
      <c r="A121" s="112" t="s">
        <v>2</v>
      </c>
      <c r="B121" s="113" t="s">
        <v>3</v>
      </c>
      <c r="C121" s="114">
        <v>2013</v>
      </c>
      <c r="D121" s="114">
        <v>2014</v>
      </c>
      <c r="E121" s="114">
        <v>2015</v>
      </c>
      <c r="F121" s="114">
        <v>2016</v>
      </c>
      <c r="G121" s="114">
        <v>2017</v>
      </c>
      <c r="H121" s="114">
        <v>2018</v>
      </c>
      <c r="I121" s="114">
        <v>2019</v>
      </c>
      <c r="J121" s="114">
        <v>2020</v>
      </c>
      <c r="K121" s="114">
        <v>2021</v>
      </c>
      <c r="L121" s="114">
        <v>2022</v>
      </c>
      <c r="M121" s="114">
        <v>2023</v>
      </c>
      <c r="N121" s="114">
        <v>2024</v>
      </c>
      <c r="O121" s="114">
        <v>2025</v>
      </c>
      <c r="P121" s="114">
        <v>2026</v>
      </c>
      <c r="Q121" s="114">
        <v>2027</v>
      </c>
      <c r="R121" s="114">
        <v>2028</v>
      </c>
      <c r="S121" s="114">
        <v>2029</v>
      </c>
      <c r="T121" s="114">
        <v>2030</v>
      </c>
      <c r="U121" s="114">
        <v>2031</v>
      </c>
      <c r="V121" s="114">
        <v>2032</v>
      </c>
      <c r="W121" s="664" t="s">
        <v>4</v>
      </c>
      <c r="X121" s="665" t="s">
        <v>5</v>
      </c>
    </row>
    <row r="122" spans="1:24" ht="13.5" thickBot="1">
      <c r="A122" s="19" t="s">
        <v>6</v>
      </c>
      <c r="B122" s="20" t="s">
        <v>7</v>
      </c>
      <c r="C122" s="115">
        <v>1</v>
      </c>
      <c r="D122" s="115">
        <v>2</v>
      </c>
      <c r="E122" s="115">
        <v>3</v>
      </c>
      <c r="F122" s="115">
        <v>4</v>
      </c>
      <c r="G122" s="115">
        <v>5</v>
      </c>
      <c r="H122" s="115">
        <v>6</v>
      </c>
      <c r="I122" s="115">
        <v>7</v>
      </c>
      <c r="J122" s="115">
        <v>8</v>
      </c>
      <c r="K122" s="115">
        <v>9</v>
      </c>
      <c r="L122" s="115">
        <v>10</v>
      </c>
      <c r="M122" s="115">
        <v>11</v>
      </c>
      <c r="N122" s="115">
        <v>12</v>
      </c>
      <c r="O122" s="115">
        <v>13</v>
      </c>
      <c r="P122" s="115">
        <v>14</v>
      </c>
      <c r="Q122" s="115">
        <v>15</v>
      </c>
      <c r="R122" s="115">
        <v>16</v>
      </c>
      <c r="S122" s="115">
        <v>17</v>
      </c>
      <c r="T122" s="115">
        <v>18</v>
      </c>
      <c r="U122" s="115">
        <v>19</v>
      </c>
      <c r="V122" s="115">
        <v>20</v>
      </c>
      <c r="W122" s="661"/>
      <c r="X122" s="662"/>
    </row>
    <row r="123" spans="1:24">
      <c r="A123" s="149"/>
      <c r="B123" s="183"/>
      <c r="C123" s="118"/>
      <c r="D123" s="118"/>
      <c r="E123" s="118"/>
      <c r="F123" s="118"/>
      <c r="G123" s="118"/>
      <c r="H123" s="118"/>
      <c r="I123" s="118"/>
      <c r="J123" s="118"/>
      <c r="K123" s="118"/>
      <c r="L123" s="118"/>
      <c r="M123" s="118"/>
      <c r="N123" s="118"/>
      <c r="O123" s="118"/>
      <c r="P123" s="118"/>
      <c r="Q123" s="118"/>
      <c r="R123" s="118"/>
      <c r="S123" s="118"/>
      <c r="T123" s="118"/>
      <c r="U123" s="118"/>
      <c r="V123" s="118"/>
      <c r="W123" s="119"/>
      <c r="X123" s="120"/>
    </row>
    <row r="124" spans="1:24" ht="38.25">
      <c r="A124" s="154" t="s">
        <v>68</v>
      </c>
      <c r="B124" s="156" t="s">
        <v>235</v>
      </c>
      <c r="C124" s="157">
        <v>0.01</v>
      </c>
      <c r="D124" s="157">
        <v>0.01</v>
      </c>
      <c r="E124" s="157">
        <v>0.01</v>
      </c>
      <c r="F124" s="123">
        <v>0</v>
      </c>
      <c r="G124" s="123">
        <v>0</v>
      </c>
      <c r="H124" s="123">
        <v>0</v>
      </c>
      <c r="I124" s="123">
        <v>0</v>
      </c>
      <c r="J124" s="123">
        <v>0</v>
      </c>
      <c r="K124" s="123">
        <v>0</v>
      </c>
      <c r="L124" s="123">
        <v>0</v>
      </c>
      <c r="M124" s="123">
        <v>0</v>
      </c>
      <c r="N124" s="123">
        <v>0</v>
      </c>
      <c r="O124" s="123">
        <v>0</v>
      </c>
      <c r="P124" s="123">
        <v>0</v>
      </c>
      <c r="Q124" s="123">
        <v>0</v>
      </c>
      <c r="R124" s="123">
        <v>0</v>
      </c>
      <c r="S124" s="123">
        <v>0</v>
      </c>
      <c r="T124" s="123">
        <v>0</v>
      </c>
      <c r="U124" s="123">
        <v>0</v>
      </c>
      <c r="V124" s="123">
        <v>0</v>
      </c>
      <c r="W124" s="124">
        <v>0.03</v>
      </c>
      <c r="X124" s="125">
        <v>1.5E-3</v>
      </c>
    </row>
    <row r="125" spans="1:24" ht="38.25">
      <c r="A125" s="154" t="s">
        <v>68</v>
      </c>
      <c r="B125" s="156" t="s">
        <v>236</v>
      </c>
      <c r="C125" s="157">
        <v>4.1999999999999997E-3</v>
      </c>
      <c r="D125" s="123">
        <v>0</v>
      </c>
      <c r="E125" s="123">
        <v>0</v>
      </c>
      <c r="F125" s="123">
        <v>0</v>
      </c>
      <c r="G125" s="123">
        <v>0</v>
      </c>
      <c r="H125" s="123">
        <v>0</v>
      </c>
      <c r="I125" s="123">
        <v>0</v>
      </c>
      <c r="J125" s="123">
        <v>0</v>
      </c>
      <c r="K125" s="123">
        <v>0</v>
      </c>
      <c r="L125" s="123">
        <v>0</v>
      </c>
      <c r="M125" s="123">
        <v>0</v>
      </c>
      <c r="N125" s="123">
        <v>0</v>
      </c>
      <c r="O125" s="123">
        <v>0</v>
      </c>
      <c r="P125" s="123">
        <v>0</v>
      </c>
      <c r="Q125" s="123">
        <v>0</v>
      </c>
      <c r="R125" s="123">
        <v>0</v>
      </c>
      <c r="S125" s="123">
        <v>0</v>
      </c>
      <c r="T125" s="123">
        <v>0</v>
      </c>
      <c r="U125" s="123">
        <v>0</v>
      </c>
      <c r="V125" s="123">
        <v>0</v>
      </c>
      <c r="W125" s="124">
        <v>4.1999999999999997E-3</v>
      </c>
      <c r="X125" s="125">
        <v>2.0999999999999998E-4</v>
      </c>
    </row>
    <row r="126" spans="1:24" s="118" customFormat="1" ht="25.5">
      <c r="A126" s="315" t="s">
        <v>149</v>
      </c>
      <c r="B126" s="121" t="s">
        <v>237</v>
      </c>
      <c r="C126" s="122">
        <v>0</v>
      </c>
      <c r="D126" s="123">
        <v>0</v>
      </c>
      <c r="E126" s="123">
        <v>0</v>
      </c>
      <c r="F126" s="123">
        <v>0</v>
      </c>
      <c r="G126" s="122">
        <v>1.7</v>
      </c>
      <c r="H126" s="123">
        <v>0</v>
      </c>
      <c r="I126" s="123">
        <v>0</v>
      </c>
      <c r="J126" s="123">
        <v>0</v>
      </c>
      <c r="K126" s="123">
        <v>0</v>
      </c>
      <c r="L126" s="123">
        <v>0</v>
      </c>
      <c r="M126" s="123">
        <v>0</v>
      </c>
      <c r="N126" s="123">
        <v>0</v>
      </c>
      <c r="O126" s="123">
        <v>0</v>
      </c>
      <c r="P126" s="123">
        <v>0</v>
      </c>
      <c r="Q126" s="123">
        <v>0</v>
      </c>
      <c r="R126" s="123">
        <v>0</v>
      </c>
      <c r="S126" s="123">
        <v>0</v>
      </c>
      <c r="T126" s="123">
        <v>0</v>
      </c>
      <c r="U126" s="123">
        <v>0</v>
      </c>
      <c r="V126" s="123">
        <v>0</v>
      </c>
      <c r="W126" s="124">
        <v>1.7</v>
      </c>
      <c r="X126" s="125">
        <v>8.4999999999999992E-2</v>
      </c>
    </row>
    <row r="127" spans="1:24" s="118" customFormat="1" ht="38.25">
      <c r="A127" s="315" t="s">
        <v>149</v>
      </c>
      <c r="B127" s="121" t="s">
        <v>238</v>
      </c>
      <c r="C127" s="122">
        <v>0</v>
      </c>
      <c r="D127" s="123">
        <v>0</v>
      </c>
      <c r="E127" s="123">
        <v>0</v>
      </c>
      <c r="F127" s="123">
        <v>0</v>
      </c>
      <c r="G127" s="122">
        <v>12</v>
      </c>
      <c r="H127" s="123">
        <v>0</v>
      </c>
      <c r="I127" s="123">
        <v>0</v>
      </c>
      <c r="J127" s="123">
        <v>0</v>
      </c>
      <c r="K127" s="123">
        <v>0</v>
      </c>
      <c r="L127" s="123">
        <v>0</v>
      </c>
      <c r="M127" s="123">
        <v>0</v>
      </c>
      <c r="N127" s="123">
        <v>0</v>
      </c>
      <c r="O127" s="123">
        <v>0</v>
      </c>
      <c r="P127" s="123">
        <v>0</v>
      </c>
      <c r="Q127" s="123">
        <v>0</v>
      </c>
      <c r="R127" s="123">
        <v>0</v>
      </c>
      <c r="S127" s="123">
        <v>0</v>
      </c>
      <c r="T127" s="123">
        <v>0</v>
      </c>
      <c r="U127" s="123">
        <v>0</v>
      </c>
      <c r="V127" s="123">
        <v>0</v>
      </c>
      <c r="W127" s="124">
        <v>12</v>
      </c>
      <c r="X127" s="125">
        <v>0.6</v>
      </c>
    </row>
    <row r="128" spans="1:24">
      <c r="A128" s="126"/>
      <c r="B128" s="127"/>
      <c r="C128" s="157"/>
      <c r="D128" s="123"/>
      <c r="E128" s="123"/>
      <c r="F128" s="123"/>
      <c r="G128" s="123"/>
      <c r="H128" s="123"/>
      <c r="I128" s="123"/>
      <c r="J128" s="123"/>
      <c r="K128" s="123"/>
      <c r="L128" s="123"/>
      <c r="M128" s="123"/>
      <c r="N128" s="123"/>
      <c r="O128" s="123"/>
      <c r="P128" s="123"/>
      <c r="Q128" s="123"/>
      <c r="R128" s="123"/>
      <c r="S128" s="123"/>
      <c r="T128" s="123"/>
      <c r="U128" s="123"/>
      <c r="V128" s="123"/>
      <c r="W128" s="124"/>
      <c r="X128" s="125"/>
    </row>
    <row r="129" spans="1:24">
      <c r="A129" s="126"/>
      <c r="B129" s="121" t="s">
        <v>70</v>
      </c>
      <c r="C129" s="203">
        <v>0</v>
      </c>
      <c r="D129" s="203">
        <v>0</v>
      </c>
      <c r="E129" s="203">
        <v>0</v>
      </c>
      <c r="F129" s="203">
        <v>0</v>
      </c>
      <c r="G129" s="203">
        <v>0</v>
      </c>
      <c r="H129" s="203">
        <v>0</v>
      </c>
      <c r="I129" s="203">
        <v>0</v>
      </c>
      <c r="J129" s="203">
        <v>0</v>
      </c>
      <c r="K129" s="203">
        <v>0</v>
      </c>
      <c r="L129" s="203">
        <v>0</v>
      </c>
      <c r="M129" s="203">
        <v>0</v>
      </c>
      <c r="N129" s="203">
        <v>0</v>
      </c>
      <c r="O129" s="203">
        <v>0</v>
      </c>
      <c r="P129" s="203">
        <v>0</v>
      </c>
      <c r="Q129" s="203">
        <v>0</v>
      </c>
      <c r="R129" s="203">
        <v>0</v>
      </c>
      <c r="S129" s="203">
        <v>0</v>
      </c>
      <c r="T129" s="203">
        <v>0</v>
      </c>
      <c r="U129" s="203">
        <v>0</v>
      </c>
      <c r="V129" s="203">
        <v>0</v>
      </c>
      <c r="W129" s="218">
        <v>0</v>
      </c>
      <c r="X129" s="125">
        <v>0</v>
      </c>
    </row>
    <row r="130" spans="1:24">
      <c r="A130" s="126"/>
      <c r="B130" s="121"/>
      <c r="C130" s="203"/>
      <c r="D130" s="203"/>
      <c r="E130" s="203"/>
      <c r="F130" s="203"/>
      <c r="G130" s="203"/>
      <c r="H130" s="203"/>
      <c r="I130" s="203"/>
      <c r="J130" s="203"/>
      <c r="K130" s="203"/>
      <c r="L130" s="203"/>
      <c r="M130" s="203"/>
      <c r="N130" s="203"/>
      <c r="O130" s="203"/>
      <c r="P130" s="203"/>
      <c r="Q130" s="203"/>
      <c r="R130" s="203"/>
      <c r="S130" s="203"/>
      <c r="T130" s="203"/>
      <c r="U130" s="203"/>
      <c r="V130" s="203"/>
      <c r="W130" s="218"/>
      <c r="X130" s="125"/>
    </row>
    <row r="131" spans="1:24">
      <c r="A131" s="126"/>
      <c r="B131" s="128" t="s">
        <v>71</v>
      </c>
      <c r="C131" s="203">
        <v>1.4200000000000001E-2</v>
      </c>
      <c r="D131" s="203">
        <v>0.01</v>
      </c>
      <c r="E131" s="203">
        <v>0.01</v>
      </c>
      <c r="F131" s="203">
        <v>0</v>
      </c>
      <c r="G131" s="203">
        <v>13.7</v>
      </c>
      <c r="H131" s="203">
        <v>0</v>
      </c>
      <c r="I131" s="203">
        <v>0</v>
      </c>
      <c r="J131" s="203">
        <v>0</v>
      </c>
      <c r="K131" s="203">
        <v>0</v>
      </c>
      <c r="L131" s="203">
        <v>0</v>
      </c>
      <c r="M131" s="203">
        <v>0</v>
      </c>
      <c r="N131" s="203">
        <v>0</v>
      </c>
      <c r="O131" s="203">
        <v>0</v>
      </c>
      <c r="P131" s="203">
        <v>0</v>
      </c>
      <c r="Q131" s="203">
        <v>0</v>
      </c>
      <c r="R131" s="203">
        <v>0</v>
      </c>
      <c r="S131" s="203">
        <v>0</v>
      </c>
      <c r="T131" s="203">
        <v>0</v>
      </c>
      <c r="U131" s="203">
        <v>0</v>
      </c>
      <c r="V131" s="203">
        <v>0</v>
      </c>
      <c r="W131" s="218">
        <v>13.7342</v>
      </c>
      <c r="X131" s="125">
        <v>0.68670999999999993</v>
      </c>
    </row>
    <row r="132" spans="1:24">
      <c r="A132" s="126"/>
      <c r="B132" s="128" t="s">
        <v>72</v>
      </c>
      <c r="C132" s="123">
        <v>0</v>
      </c>
      <c r="D132" s="123">
        <v>0</v>
      </c>
      <c r="E132" s="123">
        <v>0</v>
      </c>
      <c r="F132" s="123">
        <v>0</v>
      </c>
      <c r="G132" s="123">
        <v>0</v>
      </c>
      <c r="H132" s="123">
        <v>0</v>
      </c>
      <c r="I132" s="123">
        <v>0</v>
      </c>
      <c r="J132" s="123">
        <v>0</v>
      </c>
      <c r="K132" s="123">
        <v>0</v>
      </c>
      <c r="L132" s="123">
        <v>0</v>
      </c>
      <c r="M132" s="123">
        <v>0</v>
      </c>
      <c r="N132" s="123">
        <v>0</v>
      </c>
      <c r="O132" s="123">
        <v>0</v>
      </c>
      <c r="P132" s="123">
        <v>0</v>
      </c>
      <c r="Q132" s="123">
        <v>0</v>
      </c>
      <c r="R132" s="123">
        <v>0</v>
      </c>
      <c r="S132" s="123">
        <v>0</v>
      </c>
      <c r="T132" s="123">
        <v>0</v>
      </c>
      <c r="U132" s="123">
        <v>0</v>
      </c>
      <c r="V132" s="123">
        <v>0</v>
      </c>
      <c r="W132" s="218">
        <v>0</v>
      </c>
      <c r="X132" s="125">
        <v>0</v>
      </c>
    </row>
    <row r="133" spans="1:24">
      <c r="A133" s="129"/>
      <c r="B133" s="130" t="s">
        <v>22</v>
      </c>
      <c r="C133" s="131">
        <v>1.4200000000000001E-2</v>
      </c>
      <c r="D133" s="131">
        <v>0.01</v>
      </c>
      <c r="E133" s="131">
        <v>0.01</v>
      </c>
      <c r="F133" s="131">
        <v>0</v>
      </c>
      <c r="G133" s="131">
        <v>13.7</v>
      </c>
      <c r="H133" s="131">
        <v>0</v>
      </c>
      <c r="I133" s="131">
        <v>0</v>
      </c>
      <c r="J133" s="131">
        <v>0</v>
      </c>
      <c r="K133" s="131">
        <v>0</v>
      </c>
      <c r="L133" s="131">
        <v>0</v>
      </c>
      <c r="M133" s="131">
        <v>0</v>
      </c>
      <c r="N133" s="131">
        <v>0</v>
      </c>
      <c r="O133" s="131">
        <v>0</v>
      </c>
      <c r="P133" s="131">
        <v>0</v>
      </c>
      <c r="Q133" s="131">
        <v>0</v>
      </c>
      <c r="R133" s="131">
        <v>0</v>
      </c>
      <c r="S133" s="131">
        <v>0</v>
      </c>
      <c r="T133" s="131">
        <v>0</v>
      </c>
      <c r="U133" s="131">
        <v>0</v>
      </c>
      <c r="V133" s="131">
        <v>0</v>
      </c>
      <c r="W133" s="223">
        <v>13.7342</v>
      </c>
      <c r="X133" s="133">
        <v>0.68670999999999993</v>
      </c>
    </row>
    <row r="134" spans="1:24">
      <c r="A134" s="129"/>
      <c r="B134" s="135"/>
      <c r="C134" s="316"/>
      <c r="D134" s="316"/>
      <c r="E134" s="316"/>
      <c r="F134" s="316"/>
      <c r="G134" s="316"/>
      <c r="H134" s="316"/>
      <c r="I134" s="316"/>
      <c r="J134" s="316"/>
      <c r="K134" s="316"/>
      <c r="L134" s="316"/>
      <c r="M134" s="316"/>
      <c r="N134" s="316"/>
      <c r="O134" s="316"/>
      <c r="P134" s="316"/>
      <c r="Q134" s="316"/>
      <c r="R134" s="316"/>
      <c r="S134" s="316"/>
      <c r="T134" s="316"/>
      <c r="U134" s="316"/>
      <c r="V134" s="316"/>
      <c r="W134" s="241"/>
      <c r="X134" s="317"/>
    </row>
    <row r="135" spans="1:24">
      <c r="A135" s="126"/>
      <c r="B135" s="128" t="s">
        <v>15</v>
      </c>
      <c r="C135" s="123">
        <v>0.96618357487922713</v>
      </c>
      <c r="D135" s="123">
        <v>0.93351070036640305</v>
      </c>
      <c r="E135" s="123">
        <v>0.90194270566802237</v>
      </c>
      <c r="F135" s="123">
        <v>0.87144222769857238</v>
      </c>
      <c r="G135" s="123">
        <v>0.84197316685852419</v>
      </c>
      <c r="H135" s="123">
        <v>0.81350064430775282</v>
      </c>
      <c r="I135" s="123">
        <v>0.78599096068381913</v>
      </c>
      <c r="J135" s="123">
        <v>0.75941155621625056</v>
      </c>
      <c r="K135" s="123">
        <v>0.73373097218961414</v>
      </c>
      <c r="L135" s="123">
        <v>0.70891881370977217</v>
      </c>
      <c r="M135" s="123">
        <v>0.68494571372924851</v>
      </c>
      <c r="N135" s="123">
        <v>0.66178329828912896</v>
      </c>
      <c r="O135" s="123">
        <v>0.63940415293635666</v>
      </c>
      <c r="P135" s="123">
        <v>0.61778179027667302</v>
      </c>
      <c r="Q135" s="123">
        <v>0.59689061862480497</v>
      </c>
      <c r="R135" s="123">
        <v>0.57670591171478747</v>
      </c>
      <c r="S135" s="123">
        <v>0.55720377943457733</v>
      </c>
      <c r="T135" s="123">
        <v>0.53836113955031628</v>
      </c>
      <c r="U135" s="123">
        <v>0.52015569038677911</v>
      </c>
      <c r="V135" s="123">
        <v>0.50256588443167061</v>
      </c>
      <c r="W135" s="218"/>
      <c r="X135" s="133"/>
    </row>
    <row r="136" spans="1:24" ht="13.5" thickBot="1">
      <c r="A136" s="141"/>
      <c r="B136" s="20" t="s">
        <v>16</v>
      </c>
      <c r="C136" s="142">
        <v>1.3719806763285027E-2</v>
      </c>
      <c r="D136" s="142">
        <v>9.3351070036640314E-3</v>
      </c>
      <c r="E136" s="142">
        <v>9.0194270566802247E-3</v>
      </c>
      <c r="F136" s="142">
        <v>0</v>
      </c>
      <c r="G136" s="142">
        <v>11.535032385961781</v>
      </c>
      <c r="H136" s="142">
        <v>0</v>
      </c>
      <c r="I136" s="142">
        <v>0</v>
      </c>
      <c r="J136" s="142">
        <v>0</v>
      </c>
      <c r="K136" s="142">
        <v>0</v>
      </c>
      <c r="L136" s="142">
        <v>0</v>
      </c>
      <c r="M136" s="142">
        <v>0</v>
      </c>
      <c r="N136" s="142">
        <v>0</v>
      </c>
      <c r="O136" s="142">
        <v>0</v>
      </c>
      <c r="P136" s="142">
        <v>0</v>
      </c>
      <c r="Q136" s="142">
        <v>0</v>
      </c>
      <c r="R136" s="142">
        <v>0</v>
      </c>
      <c r="S136" s="142">
        <v>0</v>
      </c>
      <c r="T136" s="142">
        <v>0</v>
      </c>
      <c r="U136" s="142">
        <v>0</v>
      </c>
      <c r="V136" s="142">
        <v>0</v>
      </c>
      <c r="W136" s="143">
        <v>11.56710672678541</v>
      </c>
      <c r="X136" s="144"/>
    </row>
    <row r="137" spans="1:24" s="145" customFormat="1">
      <c r="A137" s="146" t="s">
        <v>239</v>
      </c>
      <c r="B137" s="130"/>
      <c r="C137" s="147"/>
      <c r="D137" s="147"/>
      <c r="E137" s="147"/>
      <c r="F137" s="147"/>
      <c r="G137" s="147"/>
      <c r="H137" s="147"/>
      <c r="I137" s="147"/>
      <c r="J137" s="147"/>
      <c r="K137" s="147"/>
      <c r="L137" s="147"/>
      <c r="M137" s="147"/>
      <c r="N137" s="147"/>
      <c r="O137" s="147"/>
      <c r="P137" s="147"/>
      <c r="Q137" s="147"/>
      <c r="R137" s="147"/>
      <c r="S137" s="147"/>
      <c r="T137" s="147"/>
      <c r="U137" s="147"/>
      <c r="V137" s="147"/>
      <c r="W137" s="148"/>
      <c r="X137" s="147"/>
    </row>
    <row r="138" spans="1:24" s="145" customFormat="1">
      <c r="A138" s="146"/>
      <c r="B138" s="130"/>
      <c r="C138" s="147"/>
      <c r="D138" s="147"/>
      <c r="E138" s="147"/>
      <c r="F138" s="147"/>
      <c r="G138" s="147"/>
      <c r="H138" s="147"/>
      <c r="I138" s="147"/>
      <c r="J138" s="147"/>
      <c r="K138" s="147"/>
      <c r="L138" s="147"/>
      <c r="M138" s="147"/>
      <c r="N138" s="147"/>
      <c r="O138" s="147"/>
      <c r="P138" s="147"/>
      <c r="Q138" s="147"/>
      <c r="R138" s="147"/>
      <c r="S138" s="147"/>
      <c r="T138" s="147"/>
      <c r="U138" s="147"/>
      <c r="V138" s="147"/>
      <c r="W138" s="148"/>
      <c r="X138" s="147"/>
    </row>
    <row r="139" spans="1:24">
      <c r="A139" s="15"/>
    </row>
    <row r="140" spans="1:24" ht="22.5" customHeight="1" thickBot="1">
      <c r="A140" s="667" t="s">
        <v>240</v>
      </c>
      <c r="B140" s="667"/>
      <c r="C140" s="667"/>
      <c r="D140" s="667"/>
      <c r="E140" s="667"/>
      <c r="F140" s="667"/>
      <c r="G140" s="667"/>
      <c r="H140" s="667"/>
      <c r="I140" s="667"/>
      <c r="J140" s="667"/>
      <c r="K140" s="667"/>
      <c r="L140" s="667"/>
      <c r="M140" s="667"/>
      <c r="N140" s="667"/>
      <c r="O140" s="667"/>
      <c r="P140" s="667"/>
      <c r="Q140" s="667"/>
      <c r="R140" s="667"/>
      <c r="S140" s="667"/>
      <c r="T140" s="667"/>
      <c r="U140" s="667"/>
      <c r="V140" s="667"/>
      <c r="W140" s="667"/>
      <c r="X140" s="667"/>
    </row>
    <row r="141" spans="1:24" ht="12.75" customHeight="1">
      <c r="A141" s="112" t="s">
        <v>2</v>
      </c>
      <c r="B141" s="113" t="s">
        <v>3</v>
      </c>
      <c r="C141" s="114">
        <v>2013</v>
      </c>
      <c r="D141" s="114">
        <v>2014</v>
      </c>
      <c r="E141" s="114">
        <v>2015</v>
      </c>
      <c r="F141" s="114">
        <v>2016</v>
      </c>
      <c r="G141" s="114">
        <v>2017</v>
      </c>
      <c r="H141" s="114">
        <v>2018</v>
      </c>
      <c r="I141" s="114">
        <v>2019</v>
      </c>
      <c r="J141" s="114">
        <v>2020</v>
      </c>
      <c r="K141" s="114">
        <v>2021</v>
      </c>
      <c r="L141" s="114">
        <v>2022</v>
      </c>
      <c r="M141" s="114">
        <v>2023</v>
      </c>
      <c r="N141" s="114">
        <v>2024</v>
      </c>
      <c r="O141" s="114">
        <v>2025</v>
      </c>
      <c r="P141" s="114">
        <v>2026</v>
      </c>
      <c r="Q141" s="114">
        <v>2027</v>
      </c>
      <c r="R141" s="114">
        <v>2028</v>
      </c>
      <c r="S141" s="114">
        <v>2029</v>
      </c>
      <c r="T141" s="114">
        <v>2030</v>
      </c>
      <c r="U141" s="114">
        <v>2031</v>
      </c>
      <c r="V141" s="114">
        <v>2032</v>
      </c>
      <c r="W141" s="664" t="s">
        <v>4</v>
      </c>
      <c r="X141" s="665" t="s">
        <v>5</v>
      </c>
    </row>
    <row r="142" spans="1:24" ht="13.5" thickBot="1">
      <c r="A142" s="19" t="s">
        <v>6</v>
      </c>
      <c r="B142" s="20" t="s">
        <v>7</v>
      </c>
      <c r="C142" s="115">
        <v>1</v>
      </c>
      <c r="D142" s="115">
        <v>2</v>
      </c>
      <c r="E142" s="115">
        <v>3</v>
      </c>
      <c r="F142" s="115">
        <v>4</v>
      </c>
      <c r="G142" s="115">
        <v>5</v>
      </c>
      <c r="H142" s="115">
        <v>6</v>
      </c>
      <c r="I142" s="115">
        <v>7</v>
      </c>
      <c r="J142" s="115">
        <v>8</v>
      </c>
      <c r="K142" s="115">
        <v>9</v>
      </c>
      <c r="L142" s="115">
        <v>10</v>
      </c>
      <c r="M142" s="115">
        <v>11</v>
      </c>
      <c r="N142" s="115">
        <v>12</v>
      </c>
      <c r="O142" s="115">
        <v>13</v>
      </c>
      <c r="P142" s="115">
        <v>14</v>
      </c>
      <c r="Q142" s="115">
        <v>15</v>
      </c>
      <c r="R142" s="115">
        <v>16</v>
      </c>
      <c r="S142" s="115">
        <v>17</v>
      </c>
      <c r="T142" s="115">
        <v>18</v>
      </c>
      <c r="U142" s="115">
        <v>19</v>
      </c>
      <c r="V142" s="115">
        <v>20</v>
      </c>
      <c r="W142" s="661"/>
      <c r="X142" s="662"/>
    </row>
    <row r="143" spans="1:24">
      <c r="A143" s="126"/>
      <c r="B143" s="183"/>
      <c r="C143" s="118"/>
      <c r="D143" s="118"/>
      <c r="E143" s="118"/>
      <c r="F143" s="118"/>
      <c r="G143" s="118"/>
      <c r="H143" s="118"/>
      <c r="I143" s="118"/>
      <c r="J143" s="118"/>
      <c r="K143" s="118"/>
      <c r="L143" s="118"/>
      <c r="M143" s="118"/>
      <c r="N143" s="118"/>
      <c r="O143" s="118"/>
      <c r="P143" s="118"/>
      <c r="Q143" s="118"/>
      <c r="R143" s="118"/>
      <c r="S143" s="118"/>
      <c r="T143" s="118"/>
      <c r="U143" s="118"/>
      <c r="V143" s="118"/>
      <c r="W143" s="119"/>
      <c r="X143" s="120"/>
    </row>
    <row r="144" spans="1:24" ht="38.25">
      <c r="A144" s="154" t="s">
        <v>68</v>
      </c>
      <c r="B144" s="156" t="s">
        <v>241</v>
      </c>
      <c r="C144" s="157">
        <v>0</v>
      </c>
      <c r="D144" s="157">
        <v>0</v>
      </c>
      <c r="E144" s="157">
        <v>1.2E-2</v>
      </c>
      <c r="F144" s="157">
        <v>0</v>
      </c>
      <c r="G144" s="157">
        <v>0</v>
      </c>
      <c r="H144" s="157">
        <v>0</v>
      </c>
      <c r="I144" s="157">
        <v>0</v>
      </c>
      <c r="J144" s="157">
        <v>0</v>
      </c>
      <c r="K144" s="157">
        <v>0</v>
      </c>
      <c r="L144" s="157">
        <v>0</v>
      </c>
      <c r="M144" s="157">
        <v>0</v>
      </c>
      <c r="N144" s="157">
        <v>0</v>
      </c>
      <c r="O144" s="157">
        <v>0</v>
      </c>
      <c r="P144" s="157">
        <v>0</v>
      </c>
      <c r="Q144" s="157">
        <v>0</v>
      </c>
      <c r="R144" s="157">
        <v>0</v>
      </c>
      <c r="S144" s="157">
        <v>0</v>
      </c>
      <c r="T144" s="157">
        <v>0</v>
      </c>
      <c r="U144" s="157">
        <v>0</v>
      </c>
      <c r="V144" s="157">
        <v>0</v>
      </c>
      <c r="W144" s="124">
        <v>1.2E-2</v>
      </c>
      <c r="X144" s="125">
        <v>6.0000000000000006E-4</v>
      </c>
    </row>
    <row r="145" spans="1:24" s="118" customFormat="1" ht="38.25">
      <c r="A145" s="315" t="s">
        <v>149</v>
      </c>
      <c r="B145" s="121" t="s">
        <v>242</v>
      </c>
      <c r="C145" s="122">
        <v>0</v>
      </c>
      <c r="D145" s="122">
        <v>0</v>
      </c>
      <c r="E145" s="157">
        <v>0</v>
      </c>
      <c r="F145" s="157">
        <v>0</v>
      </c>
      <c r="G145" s="330">
        <v>18</v>
      </c>
      <c r="H145" s="123">
        <v>0</v>
      </c>
      <c r="I145" s="123">
        <v>0</v>
      </c>
      <c r="J145" s="123">
        <v>0</v>
      </c>
      <c r="K145" s="123">
        <v>0</v>
      </c>
      <c r="L145" s="123">
        <v>0</v>
      </c>
      <c r="M145" s="123">
        <v>0</v>
      </c>
      <c r="N145" s="123">
        <v>0</v>
      </c>
      <c r="O145" s="123">
        <v>0</v>
      </c>
      <c r="P145" s="123">
        <v>0</v>
      </c>
      <c r="Q145" s="123">
        <v>0</v>
      </c>
      <c r="R145" s="123">
        <v>0</v>
      </c>
      <c r="S145" s="123">
        <v>0</v>
      </c>
      <c r="T145" s="123">
        <v>0</v>
      </c>
      <c r="U145" s="123">
        <v>0</v>
      </c>
      <c r="V145" s="123">
        <v>0</v>
      </c>
      <c r="W145" s="124">
        <v>18</v>
      </c>
      <c r="X145" s="125">
        <v>0.9</v>
      </c>
    </row>
    <row r="146" spans="1:24">
      <c r="A146" s="126"/>
      <c r="B146" s="127"/>
      <c r="C146" s="157"/>
      <c r="D146" s="123"/>
      <c r="E146" s="123"/>
      <c r="F146" s="123"/>
      <c r="G146" s="123"/>
      <c r="H146" s="123"/>
      <c r="I146" s="123"/>
      <c r="J146" s="123"/>
      <c r="K146" s="123"/>
      <c r="L146" s="123"/>
      <c r="M146" s="123"/>
      <c r="N146" s="123"/>
      <c r="O146" s="123"/>
      <c r="P146" s="123"/>
      <c r="Q146" s="123"/>
      <c r="R146" s="123"/>
      <c r="S146" s="123"/>
      <c r="T146" s="123"/>
      <c r="U146" s="123"/>
      <c r="V146" s="123"/>
      <c r="W146" s="124"/>
      <c r="X146" s="125"/>
    </row>
    <row r="147" spans="1:24">
      <c r="A147" s="126"/>
      <c r="B147" s="121" t="s">
        <v>70</v>
      </c>
      <c r="C147" s="203">
        <v>0</v>
      </c>
      <c r="D147" s="203">
        <v>0</v>
      </c>
      <c r="E147" s="203">
        <v>0</v>
      </c>
      <c r="F147" s="203">
        <v>0</v>
      </c>
      <c r="G147" s="203">
        <v>0</v>
      </c>
      <c r="H147" s="203">
        <v>0</v>
      </c>
      <c r="I147" s="203">
        <v>0</v>
      </c>
      <c r="J147" s="203">
        <v>0</v>
      </c>
      <c r="K147" s="203">
        <v>0</v>
      </c>
      <c r="L147" s="203">
        <v>0</v>
      </c>
      <c r="M147" s="203">
        <v>0</v>
      </c>
      <c r="N147" s="203">
        <v>0</v>
      </c>
      <c r="O147" s="203">
        <v>0</v>
      </c>
      <c r="P147" s="203">
        <v>0</v>
      </c>
      <c r="Q147" s="203">
        <v>0</v>
      </c>
      <c r="R147" s="203">
        <v>0</v>
      </c>
      <c r="S147" s="203">
        <v>0</v>
      </c>
      <c r="T147" s="203">
        <v>0</v>
      </c>
      <c r="U147" s="203">
        <v>0</v>
      </c>
      <c r="V147" s="203">
        <v>0</v>
      </c>
      <c r="W147" s="218">
        <v>0</v>
      </c>
      <c r="X147" s="125">
        <v>0</v>
      </c>
    </row>
    <row r="148" spans="1:24">
      <c r="A148" s="126"/>
      <c r="B148" s="121"/>
      <c r="C148" s="203"/>
      <c r="D148" s="203"/>
      <c r="E148" s="203"/>
      <c r="F148" s="203"/>
      <c r="G148" s="203"/>
      <c r="H148" s="203"/>
      <c r="I148" s="203"/>
      <c r="J148" s="203"/>
      <c r="K148" s="203"/>
      <c r="L148" s="203"/>
      <c r="M148" s="203"/>
      <c r="N148" s="203"/>
      <c r="O148" s="203"/>
      <c r="P148" s="203"/>
      <c r="Q148" s="203"/>
      <c r="R148" s="203"/>
      <c r="S148" s="203"/>
      <c r="T148" s="203"/>
      <c r="U148" s="203"/>
      <c r="V148" s="203"/>
      <c r="W148" s="218"/>
      <c r="X148" s="125"/>
    </row>
    <row r="149" spans="1:24">
      <c r="A149" s="126"/>
      <c r="B149" s="128" t="s">
        <v>71</v>
      </c>
      <c r="C149" s="203">
        <v>0</v>
      </c>
      <c r="D149" s="203">
        <v>0</v>
      </c>
      <c r="E149" s="203">
        <v>1.2E-2</v>
      </c>
      <c r="F149" s="203">
        <v>0</v>
      </c>
      <c r="G149" s="203">
        <v>18</v>
      </c>
      <c r="H149" s="203">
        <v>0</v>
      </c>
      <c r="I149" s="203">
        <v>0</v>
      </c>
      <c r="J149" s="203">
        <v>0</v>
      </c>
      <c r="K149" s="203">
        <v>0</v>
      </c>
      <c r="L149" s="203">
        <v>0</v>
      </c>
      <c r="M149" s="203">
        <v>0</v>
      </c>
      <c r="N149" s="203">
        <v>0</v>
      </c>
      <c r="O149" s="203">
        <v>0</v>
      </c>
      <c r="P149" s="203">
        <v>0</v>
      </c>
      <c r="Q149" s="203">
        <v>0</v>
      </c>
      <c r="R149" s="203">
        <v>0</v>
      </c>
      <c r="S149" s="203">
        <v>0</v>
      </c>
      <c r="T149" s="203">
        <v>0</v>
      </c>
      <c r="U149" s="203">
        <v>0</v>
      </c>
      <c r="V149" s="203">
        <v>0</v>
      </c>
      <c r="W149" s="218">
        <v>18.012</v>
      </c>
      <c r="X149" s="125">
        <v>0.90060000000000007</v>
      </c>
    </row>
    <row r="150" spans="1:24">
      <c r="A150" s="126"/>
      <c r="B150" s="128" t="s">
        <v>72</v>
      </c>
      <c r="C150" s="123">
        <v>0</v>
      </c>
      <c r="D150" s="123">
        <v>0</v>
      </c>
      <c r="E150" s="123">
        <v>0</v>
      </c>
      <c r="F150" s="123">
        <v>0</v>
      </c>
      <c r="G150" s="123">
        <v>0</v>
      </c>
      <c r="H150" s="123">
        <v>0</v>
      </c>
      <c r="I150" s="123">
        <v>0</v>
      </c>
      <c r="J150" s="123">
        <v>0</v>
      </c>
      <c r="K150" s="123">
        <v>0</v>
      </c>
      <c r="L150" s="123">
        <v>0</v>
      </c>
      <c r="M150" s="123">
        <v>0</v>
      </c>
      <c r="N150" s="123">
        <v>0</v>
      </c>
      <c r="O150" s="123">
        <v>0</v>
      </c>
      <c r="P150" s="123">
        <v>0</v>
      </c>
      <c r="Q150" s="123">
        <v>0</v>
      </c>
      <c r="R150" s="123">
        <v>0</v>
      </c>
      <c r="S150" s="123">
        <v>0</v>
      </c>
      <c r="T150" s="123">
        <v>0</v>
      </c>
      <c r="U150" s="123">
        <v>0</v>
      </c>
      <c r="V150" s="123">
        <v>0</v>
      </c>
      <c r="W150" s="218">
        <v>0</v>
      </c>
      <c r="X150" s="125">
        <v>0</v>
      </c>
    </row>
    <row r="151" spans="1:24">
      <c r="A151" s="129"/>
      <c r="B151" s="130" t="s">
        <v>22</v>
      </c>
      <c r="C151" s="131">
        <v>0</v>
      </c>
      <c r="D151" s="131">
        <v>0</v>
      </c>
      <c r="E151" s="131">
        <v>1.2E-2</v>
      </c>
      <c r="F151" s="131">
        <v>0</v>
      </c>
      <c r="G151" s="131">
        <v>18</v>
      </c>
      <c r="H151" s="131">
        <v>0</v>
      </c>
      <c r="I151" s="131">
        <v>0</v>
      </c>
      <c r="J151" s="131">
        <v>0</v>
      </c>
      <c r="K151" s="131">
        <v>0</v>
      </c>
      <c r="L151" s="131">
        <v>0</v>
      </c>
      <c r="M151" s="131">
        <v>0</v>
      </c>
      <c r="N151" s="131">
        <v>0</v>
      </c>
      <c r="O151" s="131">
        <v>0</v>
      </c>
      <c r="P151" s="131">
        <v>0</v>
      </c>
      <c r="Q151" s="131">
        <v>0</v>
      </c>
      <c r="R151" s="131">
        <v>0</v>
      </c>
      <c r="S151" s="131">
        <v>0</v>
      </c>
      <c r="T151" s="131">
        <v>0</v>
      </c>
      <c r="U151" s="131">
        <v>0</v>
      </c>
      <c r="V151" s="131">
        <v>0</v>
      </c>
      <c r="W151" s="223">
        <v>18.012</v>
      </c>
      <c r="X151" s="133">
        <v>0.90060000000000007</v>
      </c>
    </row>
    <row r="152" spans="1:24">
      <c r="A152" s="129"/>
      <c r="B152" s="135"/>
      <c r="C152" s="316"/>
      <c r="D152" s="316"/>
      <c r="E152" s="316"/>
      <c r="F152" s="316"/>
      <c r="G152" s="316"/>
      <c r="H152" s="316"/>
      <c r="I152" s="316"/>
      <c r="J152" s="316"/>
      <c r="K152" s="316"/>
      <c r="L152" s="316"/>
      <c r="M152" s="316"/>
      <c r="N152" s="316"/>
      <c r="O152" s="316"/>
      <c r="P152" s="316"/>
      <c r="Q152" s="316"/>
      <c r="R152" s="316"/>
      <c r="S152" s="316"/>
      <c r="T152" s="316"/>
      <c r="U152" s="316"/>
      <c r="V152" s="316"/>
      <c r="W152" s="241"/>
      <c r="X152" s="317"/>
    </row>
    <row r="153" spans="1:24">
      <c r="A153" s="126"/>
      <c r="B153" s="128" t="s">
        <v>15</v>
      </c>
      <c r="C153" s="123">
        <v>0.96618357487922713</v>
      </c>
      <c r="D153" s="123">
        <v>0.93351070036640305</v>
      </c>
      <c r="E153" s="123">
        <v>0.90194270566802237</v>
      </c>
      <c r="F153" s="123">
        <v>0.87144222769857238</v>
      </c>
      <c r="G153" s="123">
        <v>0.84197316685852419</v>
      </c>
      <c r="H153" s="123">
        <v>0.81350064430775282</v>
      </c>
      <c r="I153" s="123">
        <v>0.78599096068381913</v>
      </c>
      <c r="J153" s="123">
        <v>0.75941155621625056</v>
      </c>
      <c r="K153" s="123">
        <v>0.73373097218961414</v>
      </c>
      <c r="L153" s="123">
        <v>0.70891881370977217</v>
      </c>
      <c r="M153" s="123">
        <v>0.68494571372924851</v>
      </c>
      <c r="N153" s="123">
        <v>0.66178329828912896</v>
      </c>
      <c r="O153" s="123">
        <v>0.63940415293635666</v>
      </c>
      <c r="P153" s="123">
        <v>0.61778179027667302</v>
      </c>
      <c r="Q153" s="123">
        <v>0.59689061862480497</v>
      </c>
      <c r="R153" s="123">
        <v>0.57670591171478747</v>
      </c>
      <c r="S153" s="123">
        <v>0.55720377943457733</v>
      </c>
      <c r="T153" s="123">
        <v>0.53836113955031628</v>
      </c>
      <c r="U153" s="123">
        <v>0.52015569038677911</v>
      </c>
      <c r="V153" s="123">
        <v>0.50256588443167061</v>
      </c>
      <c r="W153" s="218"/>
      <c r="X153" s="133"/>
    </row>
    <row r="154" spans="1:24" ht="13.5" thickBot="1">
      <c r="A154" s="141"/>
      <c r="B154" s="20" t="s">
        <v>16</v>
      </c>
      <c r="C154" s="142">
        <v>0</v>
      </c>
      <c r="D154" s="142">
        <v>0</v>
      </c>
      <c r="E154" s="142">
        <v>1.0823312468016268E-2</v>
      </c>
      <c r="F154" s="142">
        <v>0</v>
      </c>
      <c r="G154" s="142">
        <v>15.155517003453436</v>
      </c>
      <c r="H154" s="142">
        <v>0</v>
      </c>
      <c r="I154" s="142">
        <v>0</v>
      </c>
      <c r="J154" s="142">
        <v>0</v>
      </c>
      <c r="K154" s="142">
        <v>0</v>
      </c>
      <c r="L154" s="142">
        <v>0</v>
      </c>
      <c r="M154" s="142">
        <v>0</v>
      </c>
      <c r="N154" s="142">
        <v>0</v>
      </c>
      <c r="O154" s="142">
        <v>0</v>
      </c>
      <c r="P154" s="142">
        <v>0</v>
      </c>
      <c r="Q154" s="142">
        <v>0</v>
      </c>
      <c r="R154" s="142">
        <v>0</v>
      </c>
      <c r="S154" s="142">
        <v>0</v>
      </c>
      <c r="T154" s="142">
        <v>0</v>
      </c>
      <c r="U154" s="142">
        <v>0</v>
      </c>
      <c r="V154" s="142">
        <v>0</v>
      </c>
      <c r="W154" s="143">
        <v>15.166340315921452</v>
      </c>
      <c r="X154" s="144"/>
    </row>
    <row r="155" spans="1:24" s="145" customFormat="1">
      <c r="A155" s="146" t="s">
        <v>116</v>
      </c>
      <c r="B155" s="130"/>
      <c r="C155" s="147"/>
      <c r="D155" s="147"/>
      <c r="E155" s="147"/>
      <c r="F155" s="147"/>
      <c r="G155" s="147"/>
      <c r="H155" s="147"/>
      <c r="I155" s="147"/>
      <c r="J155" s="147"/>
      <c r="K155" s="147"/>
      <c r="L155" s="147"/>
      <c r="M155" s="147"/>
      <c r="N155" s="147"/>
      <c r="O155" s="147"/>
      <c r="P155" s="147"/>
      <c r="Q155" s="147"/>
      <c r="R155" s="147"/>
      <c r="S155" s="147"/>
      <c r="T155" s="147"/>
      <c r="U155" s="147"/>
      <c r="V155" s="147"/>
      <c r="W155" s="148"/>
      <c r="X155" s="147"/>
    </row>
    <row r="156" spans="1:24" s="145" customFormat="1">
      <c r="A156" s="146"/>
      <c r="B156" s="130"/>
      <c r="C156" s="147"/>
      <c r="D156" s="147"/>
      <c r="E156" s="147"/>
      <c r="F156" s="147"/>
      <c r="G156" s="147"/>
      <c r="H156" s="147"/>
      <c r="I156" s="147"/>
      <c r="J156" s="147"/>
      <c r="K156" s="147"/>
      <c r="L156" s="147"/>
      <c r="M156" s="147"/>
      <c r="N156" s="147"/>
      <c r="O156" s="147"/>
      <c r="P156" s="147"/>
      <c r="Q156" s="147"/>
      <c r="R156" s="147"/>
      <c r="S156" s="147"/>
      <c r="T156" s="147"/>
      <c r="U156" s="147"/>
      <c r="V156" s="147"/>
      <c r="W156" s="148"/>
      <c r="X156" s="147"/>
    </row>
    <row r="157" spans="1:24">
      <c r="A157" s="15"/>
    </row>
    <row r="158" spans="1:24" ht="21.75" customHeight="1" thickBot="1">
      <c r="A158" s="667" t="s">
        <v>243</v>
      </c>
      <c r="B158" s="667"/>
      <c r="C158" s="667"/>
      <c r="D158" s="667"/>
      <c r="E158" s="667"/>
      <c r="F158" s="667"/>
      <c r="G158" s="667"/>
      <c r="H158" s="667"/>
      <c r="I158" s="667"/>
      <c r="J158" s="667"/>
      <c r="K158" s="667"/>
      <c r="L158" s="667"/>
      <c r="M158" s="667"/>
      <c r="N158" s="667"/>
      <c r="O158" s="667"/>
      <c r="P158" s="667"/>
      <c r="Q158" s="667"/>
      <c r="R158" s="667"/>
      <c r="S158" s="667"/>
      <c r="T158" s="667"/>
      <c r="U158" s="667"/>
      <c r="V158" s="667"/>
      <c r="W158" s="667"/>
      <c r="X158" s="667"/>
    </row>
    <row r="159" spans="1:24" ht="12.75" customHeight="1">
      <c r="A159" s="112" t="s">
        <v>2</v>
      </c>
      <c r="B159" s="113" t="s">
        <v>3</v>
      </c>
      <c r="C159" s="114">
        <v>2013</v>
      </c>
      <c r="D159" s="114">
        <v>2014</v>
      </c>
      <c r="E159" s="114">
        <v>2015</v>
      </c>
      <c r="F159" s="114">
        <v>2016</v>
      </c>
      <c r="G159" s="114">
        <v>2017</v>
      </c>
      <c r="H159" s="114">
        <v>2018</v>
      </c>
      <c r="I159" s="114">
        <v>2019</v>
      </c>
      <c r="J159" s="114">
        <v>2020</v>
      </c>
      <c r="K159" s="114">
        <v>2021</v>
      </c>
      <c r="L159" s="114">
        <v>2022</v>
      </c>
      <c r="M159" s="114">
        <v>2023</v>
      </c>
      <c r="N159" s="114">
        <v>2024</v>
      </c>
      <c r="O159" s="114">
        <v>2025</v>
      </c>
      <c r="P159" s="114">
        <v>2026</v>
      </c>
      <c r="Q159" s="114">
        <v>2027</v>
      </c>
      <c r="R159" s="114">
        <v>2028</v>
      </c>
      <c r="S159" s="114">
        <v>2029</v>
      </c>
      <c r="T159" s="114">
        <v>2030</v>
      </c>
      <c r="U159" s="114">
        <v>2031</v>
      </c>
      <c r="V159" s="114">
        <v>2032</v>
      </c>
      <c r="W159" s="664" t="s">
        <v>4</v>
      </c>
      <c r="X159" s="665" t="s">
        <v>5</v>
      </c>
    </row>
    <row r="160" spans="1:24" ht="13.5" thickBot="1">
      <c r="A160" s="19" t="s">
        <v>6</v>
      </c>
      <c r="B160" s="20" t="s">
        <v>7</v>
      </c>
      <c r="C160" s="115">
        <v>1</v>
      </c>
      <c r="D160" s="115">
        <v>2</v>
      </c>
      <c r="E160" s="115">
        <v>3</v>
      </c>
      <c r="F160" s="115">
        <v>4</v>
      </c>
      <c r="G160" s="115">
        <v>5</v>
      </c>
      <c r="H160" s="115">
        <v>6</v>
      </c>
      <c r="I160" s="115">
        <v>7</v>
      </c>
      <c r="J160" s="115">
        <v>8</v>
      </c>
      <c r="K160" s="115">
        <v>9</v>
      </c>
      <c r="L160" s="115">
        <v>10</v>
      </c>
      <c r="M160" s="115">
        <v>11</v>
      </c>
      <c r="N160" s="115">
        <v>12</v>
      </c>
      <c r="O160" s="115">
        <v>13</v>
      </c>
      <c r="P160" s="115">
        <v>14</v>
      </c>
      <c r="Q160" s="115">
        <v>15</v>
      </c>
      <c r="R160" s="115">
        <v>16</v>
      </c>
      <c r="S160" s="115">
        <v>17</v>
      </c>
      <c r="T160" s="115">
        <v>18</v>
      </c>
      <c r="U160" s="115">
        <v>19</v>
      </c>
      <c r="V160" s="115">
        <v>20</v>
      </c>
      <c r="W160" s="661"/>
      <c r="X160" s="662"/>
    </row>
    <row r="161" spans="1:24">
      <c r="A161" s="126"/>
      <c r="B161" s="183"/>
      <c r="C161" s="118"/>
      <c r="D161" s="118"/>
      <c r="E161" s="118"/>
      <c r="F161" s="118"/>
      <c r="G161" s="118"/>
      <c r="H161" s="118"/>
      <c r="I161" s="118"/>
      <c r="J161" s="118"/>
      <c r="K161" s="118"/>
      <c r="L161" s="118"/>
      <c r="M161" s="118"/>
      <c r="N161" s="118"/>
      <c r="O161" s="118"/>
      <c r="P161" s="118"/>
      <c r="Q161" s="118"/>
      <c r="R161" s="118"/>
      <c r="S161" s="118"/>
      <c r="T161" s="118"/>
      <c r="U161" s="118"/>
      <c r="V161" s="118"/>
      <c r="W161" s="216"/>
      <c r="X161" s="120"/>
    </row>
    <row r="162" spans="1:24" ht="25.5">
      <c r="A162" s="154" t="s">
        <v>68</v>
      </c>
      <c r="B162" s="156" t="s">
        <v>90</v>
      </c>
      <c r="C162" s="123">
        <v>1.2E-2</v>
      </c>
      <c r="D162" s="123">
        <v>0</v>
      </c>
      <c r="E162" s="123">
        <v>0</v>
      </c>
      <c r="F162" s="123">
        <v>0</v>
      </c>
      <c r="G162" s="123">
        <v>0</v>
      </c>
      <c r="H162" s="123">
        <v>0</v>
      </c>
      <c r="I162" s="123">
        <v>0</v>
      </c>
      <c r="J162" s="123">
        <v>0</v>
      </c>
      <c r="K162" s="123">
        <v>0</v>
      </c>
      <c r="L162" s="123">
        <v>0</v>
      </c>
      <c r="M162" s="123">
        <v>0</v>
      </c>
      <c r="N162" s="123">
        <v>0</v>
      </c>
      <c r="O162" s="123">
        <v>0</v>
      </c>
      <c r="P162" s="123">
        <v>0</v>
      </c>
      <c r="Q162" s="123">
        <v>0</v>
      </c>
      <c r="R162" s="123">
        <v>0</v>
      </c>
      <c r="S162" s="123">
        <v>0</v>
      </c>
      <c r="T162" s="123">
        <v>0</v>
      </c>
      <c r="U162" s="123">
        <v>0</v>
      </c>
      <c r="V162" s="123">
        <v>0</v>
      </c>
      <c r="W162" s="218">
        <v>1.2E-2</v>
      </c>
      <c r="X162" s="125">
        <v>6.0000000000000006E-4</v>
      </c>
    </row>
    <row r="163" spans="1:24" s="118" customFormat="1" ht="38.25">
      <c r="A163" s="315" t="s">
        <v>149</v>
      </c>
      <c r="B163" s="156" t="s">
        <v>244</v>
      </c>
      <c r="C163" s="123">
        <v>0</v>
      </c>
      <c r="D163" s="123">
        <v>0</v>
      </c>
      <c r="E163" s="123">
        <v>0</v>
      </c>
      <c r="F163" s="123">
        <v>0</v>
      </c>
      <c r="G163" s="123">
        <v>0</v>
      </c>
      <c r="H163" s="123">
        <v>0</v>
      </c>
      <c r="I163" s="123">
        <v>0</v>
      </c>
      <c r="J163" s="123">
        <v>0</v>
      </c>
      <c r="K163" s="123">
        <v>0</v>
      </c>
      <c r="L163" s="123">
        <v>33.33</v>
      </c>
      <c r="M163" s="123">
        <v>0</v>
      </c>
      <c r="N163" s="123">
        <v>0</v>
      </c>
      <c r="O163" s="123">
        <v>0</v>
      </c>
      <c r="P163" s="123">
        <v>0</v>
      </c>
      <c r="Q163" s="123">
        <v>0</v>
      </c>
      <c r="R163" s="123">
        <v>0</v>
      </c>
      <c r="S163" s="123">
        <v>0</v>
      </c>
      <c r="T163" s="123">
        <v>0</v>
      </c>
      <c r="U163" s="123">
        <v>0</v>
      </c>
      <c r="V163" s="123">
        <v>0</v>
      </c>
      <c r="W163" s="218">
        <v>33.33</v>
      </c>
      <c r="X163" s="125">
        <v>1.6664999999999999</v>
      </c>
    </row>
    <row r="164" spans="1:24">
      <c r="A164" s="13"/>
      <c r="B164" s="127"/>
      <c r="C164" s="123"/>
      <c r="D164" s="123"/>
      <c r="E164" s="123"/>
      <c r="F164" s="123"/>
      <c r="G164" s="123"/>
      <c r="H164" s="123"/>
      <c r="I164" s="123"/>
      <c r="J164" s="123"/>
      <c r="K164" s="123"/>
      <c r="L164" s="123"/>
      <c r="M164" s="123"/>
      <c r="N164" s="123"/>
      <c r="O164" s="123"/>
      <c r="P164" s="123"/>
      <c r="Q164" s="123"/>
      <c r="R164" s="123"/>
      <c r="S164" s="123"/>
      <c r="T164" s="123"/>
      <c r="U164" s="123"/>
      <c r="V164" s="123"/>
      <c r="W164" s="218"/>
      <c r="X164" s="125"/>
    </row>
    <row r="165" spans="1:24">
      <c r="A165" s="13"/>
      <c r="B165" s="121" t="s">
        <v>70</v>
      </c>
      <c r="C165" s="203">
        <v>0</v>
      </c>
      <c r="D165" s="203">
        <v>0</v>
      </c>
      <c r="E165" s="203">
        <v>0</v>
      </c>
      <c r="F165" s="203">
        <v>0</v>
      </c>
      <c r="G165" s="203">
        <v>0</v>
      </c>
      <c r="H165" s="203">
        <v>0</v>
      </c>
      <c r="I165" s="203">
        <v>0</v>
      </c>
      <c r="J165" s="203">
        <v>0</v>
      </c>
      <c r="K165" s="203">
        <v>0</v>
      </c>
      <c r="L165" s="203">
        <v>0</v>
      </c>
      <c r="M165" s="203">
        <v>0</v>
      </c>
      <c r="N165" s="203">
        <v>0</v>
      </c>
      <c r="O165" s="203">
        <v>0</v>
      </c>
      <c r="P165" s="203">
        <v>0</v>
      </c>
      <c r="Q165" s="203">
        <v>0</v>
      </c>
      <c r="R165" s="203">
        <v>0</v>
      </c>
      <c r="S165" s="203">
        <v>0</v>
      </c>
      <c r="T165" s="203">
        <v>0</v>
      </c>
      <c r="U165" s="203">
        <v>0</v>
      </c>
      <c r="V165" s="203">
        <v>0</v>
      </c>
      <c r="W165" s="218">
        <v>0</v>
      </c>
      <c r="X165" s="125">
        <v>0</v>
      </c>
    </row>
    <row r="166" spans="1:24">
      <c r="A166" s="13"/>
      <c r="B166" s="121"/>
      <c r="C166" s="123"/>
      <c r="D166" s="123"/>
      <c r="E166" s="123"/>
      <c r="F166" s="123"/>
      <c r="G166" s="123"/>
      <c r="H166" s="123"/>
      <c r="I166" s="123"/>
      <c r="J166" s="123"/>
      <c r="K166" s="123"/>
      <c r="L166" s="123"/>
      <c r="M166" s="123"/>
      <c r="N166" s="123"/>
      <c r="O166" s="123"/>
      <c r="P166" s="123"/>
      <c r="Q166" s="123"/>
      <c r="R166" s="123"/>
      <c r="S166" s="123"/>
      <c r="T166" s="123"/>
      <c r="U166" s="123"/>
      <c r="V166" s="123"/>
      <c r="W166" s="218"/>
      <c r="X166" s="125"/>
    </row>
    <row r="167" spans="1:24">
      <c r="A167" s="13"/>
      <c r="B167" s="128" t="s">
        <v>71</v>
      </c>
      <c r="C167" s="123">
        <v>1.2E-2</v>
      </c>
      <c r="D167" s="123">
        <v>0</v>
      </c>
      <c r="E167" s="123">
        <v>0</v>
      </c>
      <c r="F167" s="123">
        <v>0</v>
      </c>
      <c r="G167" s="123">
        <v>0</v>
      </c>
      <c r="H167" s="123">
        <v>0</v>
      </c>
      <c r="I167" s="123">
        <v>0</v>
      </c>
      <c r="J167" s="123">
        <v>0</v>
      </c>
      <c r="K167" s="123">
        <v>0</v>
      </c>
      <c r="L167" s="123">
        <v>33.33</v>
      </c>
      <c r="M167" s="123">
        <v>0</v>
      </c>
      <c r="N167" s="123">
        <v>0</v>
      </c>
      <c r="O167" s="123">
        <v>0</v>
      </c>
      <c r="P167" s="123">
        <v>0</v>
      </c>
      <c r="Q167" s="123">
        <v>0</v>
      </c>
      <c r="R167" s="123">
        <v>0</v>
      </c>
      <c r="S167" s="123">
        <v>0</v>
      </c>
      <c r="T167" s="123">
        <v>0</v>
      </c>
      <c r="U167" s="123">
        <v>0</v>
      </c>
      <c r="V167" s="123">
        <v>0</v>
      </c>
      <c r="W167" s="218">
        <v>33.341999999999999</v>
      </c>
      <c r="X167" s="125">
        <v>1.6671</v>
      </c>
    </row>
    <row r="168" spans="1:24">
      <c r="A168" s="13"/>
      <c r="B168" s="128" t="s">
        <v>72</v>
      </c>
      <c r="C168" s="123">
        <v>0</v>
      </c>
      <c r="D168" s="123">
        <v>0</v>
      </c>
      <c r="E168" s="123">
        <v>0</v>
      </c>
      <c r="F168" s="123">
        <v>0</v>
      </c>
      <c r="G168" s="123">
        <v>0</v>
      </c>
      <c r="H168" s="123">
        <v>0</v>
      </c>
      <c r="I168" s="123">
        <v>0</v>
      </c>
      <c r="J168" s="123">
        <v>0</v>
      </c>
      <c r="K168" s="123">
        <v>0</v>
      </c>
      <c r="L168" s="123">
        <v>0</v>
      </c>
      <c r="M168" s="123">
        <v>0</v>
      </c>
      <c r="N168" s="123">
        <v>0</v>
      </c>
      <c r="O168" s="123">
        <v>0</v>
      </c>
      <c r="P168" s="123">
        <v>0</v>
      </c>
      <c r="Q168" s="123">
        <v>0</v>
      </c>
      <c r="R168" s="123">
        <v>0</v>
      </c>
      <c r="S168" s="123">
        <v>0</v>
      </c>
      <c r="T168" s="123">
        <v>0</v>
      </c>
      <c r="U168" s="123">
        <v>0</v>
      </c>
      <c r="V168" s="123">
        <v>0</v>
      </c>
      <c r="W168" s="218">
        <v>0</v>
      </c>
      <c r="X168" s="125">
        <v>0</v>
      </c>
    </row>
    <row r="169" spans="1:24">
      <c r="A169" s="129"/>
      <c r="B169" s="130" t="s">
        <v>22</v>
      </c>
      <c r="C169" s="131">
        <v>1.2E-2</v>
      </c>
      <c r="D169" s="131">
        <v>0</v>
      </c>
      <c r="E169" s="131">
        <v>0</v>
      </c>
      <c r="F169" s="131">
        <v>0</v>
      </c>
      <c r="G169" s="131">
        <v>0</v>
      </c>
      <c r="H169" s="131">
        <v>0</v>
      </c>
      <c r="I169" s="131">
        <v>0</v>
      </c>
      <c r="J169" s="131">
        <v>0</v>
      </c>
      <c r="K169" s="131">
        <v>0</v>
      </c>
      <c r="L169" s="131">
        <v>33.33</v>
      </c>
      <c r="M169" s="131">
        <v>0</v>
      </c>
      <c r="N169" s="131">
        <v>0</v>
      </c>
      <c r="O169" s="131">
        <v>0</v>
      </c>
      <c r="P169" s="131">
        <v>0</v>
      </c>
      <c r="Q169" s="131">
        <v>0</v>
      </c>
      <c r="R169" s="131">
        <v>0</v>
      </c>
      <c r="S169" s="131">
        <v>0</v>
      </c>
      <c r="T169" s="131">
        <v>0</v>
      </c>
      <c r="U169" s="131">
        <v>0</v>
      </c>
      <c r="V169" s="131">
        <v>0</v>
      </c>
      <c r="W169" s="218">
        <v>33.341999999999999</v>
      </c>
      <c r="X169" s="125">
        <v>1.6671</v>
      </c>
    </row>
    <row r="170" spans="1:24">
      <c r="A170" s="129"/>
      <c r="B170" s="135"/>
      <c r="C170" s="316"/>
      <c r="D170" s="316"/>
      <c r="E170" s="316"/>
      <c r="F170" s="316"/>
      <c r="G170" s="316"/>
      <c r="H170" s="316"/>
      <c r="I170" s="316"/>
      <c r="J170" s="316"/>
      <c r="K170" s="316"/>
      <c r="L170" s="316"/>
      <c r="M170" s="316"/>
      <c r="N170" s="316"/>
      <c r="O170" s="316"/>
      <c r="P170" s="316"/>
      <c r="Q170" s="316"/>
      <c r="R170" s="316"/>
      <c r="S170" s="316"/>
      <c r="T170" s="316"/>
      <c r="U170" s="316"/>
      <c r="V170" s="316"/>
      <c r="W170" s="241"/>
      <c r="X170" s="317"/>
    </row>
    <row r="171" spans="1:24">
      <c r="A171" s="126"/>
      <c r="B171" s="128" t="s">
        <v>15</v>
      </c>
      <c r="C171" s="123">
        <v>0.96618357487922713</v>
      </c>
      <c r="D171" s="123">
        <v>0.93351070036640305</v>
      </c>
      <c r="E171" s="123">
        <v>0.90194270566802237</v>
      </c>
      <c r="F171" s="123">
        <v>0.87144222769857238</v>
      </c>
      <c r="G171" s="123">
        <v>0.84197316685852419</v>
      </c>
      <c r="H171" s="123">
        <v>0.81350064430775282</v>
      </c>
      <c r="I171" s="123">
        <v>0.78599096068381913</v>
      </c>
      <c r="J171" s="123">
        <v>0.75941155621625056</v>
      </c>
      <c r="K171" s="123">
        <v>0.73373097218961414</v>
      </c>
      <c r="L171" s="123">
        <v>0.70891881370977217</v>
      </c>
      <c r="M171" s="123">
        <v>0.68494571372924851</v>
      </c>
      <c r="N171" s="123">
        <v>0.66178329828912896</v>
      </c>
      <c r="O171" s="123">
        <v>0.63940415293635666</v>
      </c>
      <c r="P171" s="123">
        <v>0.61778179027667302</v>
      </c>
      <c r="Q171" s="123">
        <v>0.59689061862480497</v>
      </c>
      <c r="R171" s="123">
        <v>0.57670591171478747</v>
      </c>
      <c r="S171" s="123">
        <v>0.55720377943457733</v>
      </c>
      <c r="T171" s="123">
        <v>0.53836113955031628</v>
      </c>
      <c r="U171" s="123">
        <v>0.52015569038677911</v>
      </c>
      <c r="V171" s="123">
        <v>0.50256588443167061</v>
      </c>
      <c r="W171" s="218"/>
      <c r="X171" s="133"/>
    </row>
    <row r="172" spans="1:24" ht="13.5" thickBot="1">
      <c r="A172" s="141"/>
      <c r="B172" s="20" t="s">
        <v>16</v>
      </c>
      <c r="C172" s="142">
        <v>1.1594202898550727E-2</v>
      </c>
      <c r="D172" s="142">
        <v>0</v>
      </c>
      <c r="E172" s="142">
        <v>0</v>
      </c>
      <c r="F172" s="142">
        <v>0</v>
      </c>
      <c r="G172" s="142">
        <v>0</v>
      </c>
      <c r="H172" s="142">
        <v>0</v>
      </c>
      <c r="I172" s="142">
        <v>0</v>
      </c>
      <c r="J172" s="142">
        <v>0</v>
      </c>
      <c r="K172" s="142">
        <v>0</v>
      </c>
      <c r="L172" s="142">
        <v>23.628264060946705</v>
      </c>
      <c r="M172" s="142">
        <v>0</v>
      </c>
      <c r="N172" s="142">
        <v>0</v>
      </c>
      <c r="O172" s="142">
        <v>0</v>
      </c>
      <c r="P172" s="142">
        <v>0</v>
      </c>
      <c r="Q172" s="142">
        <v>0</v>
      </c>
      <c r="R172" s="142">
        <v>0</v>
      </c>
      <c r="S172" s="142">
        <v>0</v>
      </c>
      <c r="T172" s="142">
        <v>0</v>
      </c>
      <c r="U172" s="142">
        <v>0</v>
      </c>
      <c r="V172" s="142">
        <v>0</v>
      </c>
      <c r="W172" s="143">
        <v>23.639858263845255</v>
      </c>
      <c r="X172" s="144"/>
    </row>
    <row r="173" spans="1:24" s="145" customFormat="1">
      <c r="A173" s="146" t="s">
        <v>245</v>
      </c>
      <c r="B173" s="130"/>
      <c r="C173" s="147"/>
      <c r="D173" s="147"/>
      <c r="E173" s="147"/>
      <c r="F173" s="147"/>
      <c r="G173" s="147"/>
      <c r="H173" s="147"/>
      <c r="I173" s="147"/>
      <c r="J173" s="147"/>
      <c r="K173" s="147"/>
      <c r="L173" s="147"/>
      <c r="M173" s="147"/>
      <c r="N173" s="147"/>
      <c r="O173" s="147"/>
      <c r="P173" s="147"/>
      <c r="Q173" s="147"/>
      <c r="R173" s="147"/>
      <c r="S173" s="147"/>
      <c r="T173" s="147"/>
      <c r="U173" s="147"/>
      <c r="V173" s="147"/>
      <c r="W173" s="148"/>
      <c r="X173" s="147"/>
    </row>
    <row r="174" spans="1:24" s="145" customFormat="1">
      <c r="A174" s="146"/>
      <c r="B174" s="130"/>
      <c r="C174" s="147"/>
      <c r="D174" s="147"/>
      <c r="E174" s="147"/>
      <c r="F174" s="147"/>
      <c r="G174" s="147"/>
      <c r="H174" s="147"/>
      <c r="I174" s="147"/>
      <c r="J174" s="147"/>
      <c r="K174" s="147"/>
      <c r="L174" s="147"/>
      <c r="M174" s="147"/>
      <c r="N174" s="147"/>
      <c r="O174" s="147"/>
      <c r="P174" s="147"/>
      <c r="Q174" s="147"/>
      <c r="R174" s="147"/>
      <c r="S174" s="147"/>
      <c r="T174" s="147"/>
      <c r="U174" s="147"/>
      <c r="V174" s="147"/>
      <c r="W174" s="148"/>
      <c r="X174" s="147"/>
    </row>
    <row r="175" spans="1:24">
      <c r="A175" s="15"/>
    </row>
    <row r="176" spans="1:24" s="245" customFormat="1" ht="21" customHeight="1">
      <c r="A176" s="663" t="s">
        <v>246</v>
      </c>
      <c r="B176" s="663"/>
      <c r="C176" s="663"/>
      <c r="D176" s="663"/>
      <c r="E176" s="663"/>
      <c r="F176" s="663"/>
      <c r="G176" s="663"/>
      <c r="H176" s="663"/>
      <c r="I176" s="663"/>
      <c r="J176" s="663"/>
      <c r="K176" s="663"/>
      <c r="L176" s="663"/>
      <c r="M176" s="663"/>
      <c r="N176" s="663"/>
      <c r="O176" s="663"/>
      <c r="P176" s="663"/>
      <c r="Q176" s="663"/>
      <c r="R176" s="663"/>
      <c r="S176" s="663"/>
      <c r="T176" s="663"/>
      <c r="U176" s="663"/>
      <c r="V176" s="663"/>
      <c r="W176" s="663"/>
      <c r="X176" s="663"/>
    </row>
    <row r="177" spans="1:24" s="15" customFormat="1" ht="13.5" thickBot="1">
      <c r="A177" s="12" t="s">
        <v>92</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row>
    <row r="178" spans="1:24" ht="12.75" customHeight="1">
      <c r="A178" s="112" t="s">
        <v>2</v>
      </c>
      <c r="B178" s="113" t="s">
        <v>3</v>
      </c>
      <c r="C178" s="207">
        <v>2013</v>
      </c>
      <c r="D178" s="114">
        <v>2014</v>
      </c>
      <c r="E178" s="114">
        <v>2015</v>
      </c>
      <c r="F178" s="114">
        <v>2016</v>
      </c>
      <c r="G178" s="114">
        <v>2017</v>
      </c>
      <c r="H178" s="114">
        <v>2018</v>
      </c>
      <c r="I178" s="114">
        <v>2019</v>
      </c>
      <c r="J178" s="114">
        <v>2020</v>
      </c>
      <c r="K178" s="114">
        <v>2021</v>
      </c>
      <c r="L178" s="114">
        <v>2022</v>
      </c>
      <c r="M178" s="114">
        <v>2023</v>
      </c>
      <c r="N178" s="114">
        <v>2024</v>
      </c>
      <c r="O178" s="114">
        <v>2025</v>
      </c>
      <c r="P178" s="114">
        <v>2026</v>
      </c>
      <c r="Q178" s="114">
        <v>2027</v>
      </c>
      <c r="R178" s="114">
        <v>2028</v>
      </c>
      <c r="S178" s="114">
        <v>2029</v>
      </c>
      <c r="T178" s="114">
        <v>2030</v>
      </c>
      <c r="U178" s="114">
        <v>2031</v>
      </c>
      <c r="V178" s="114">
        <v>2032</v>
      </c>
      <c r="W178" s="664" t="s">
        <v>4</v>
      </c>
      <c r="X178" s="665" t="s">
        <v>5</v>
      </c>
    </row>
    <row r="179" spans="1:24" ht="13.5" thickBot="1">
      <c r="A179" s="19" t="s">
        <v>6</v>
      </c>
      <c r="B179" s="20" t="s">
        <v>7</v>
      </c>
      <c r="C179" s="115">
        <v>1</v>
      </c>
      <c r="D179" s="115">
        <v>2</v>
      </c>
      <c r="E179" s="115">
        <v>3</v>
      </c>
      <c r="F179" s="115">
        <v>4</v>
      </c>
      <c r="G179" s="115">
        <v>5</v>
      </c>
      <c r="H179" s="115">
        <v>6</v>
      </c>
      <c r="I179" s="115">
        <v>7</v>
      </c>
      <c r="J179" s="115">
        <v>8</v>
      </c>
      <c r="K179" s="115">
        <v>9</v>
      </c>
      <c r="L179" s="115">
        <v>10</v>
      </c>
      <c r="M179" s="115">
        <v>11</v>
      </c>
      <c r="N179" s="115">
        <v>12</v>
      </c>
      <c r="O179" s="115">
        <v>13</v>
      </c>
      <c r="P179" s="115">
        <v>14</v>
      </c>
      <c r="Q179" s="115">
        <v>15</v>
      </c>
      <c r="R179" s="115">
        <v>16</v>
      </c>
      <c r="S179" s="115">
        <v>17</v>
      </c>
      <c r="T179" s="115">
        <v>18</v>
      </c>
      <c r="U179" s="115">
        <v>19</v>
      </c>
      <c r="V179" s="115">
        <v>20</v>
      </c>
      <c r="W179" s="661"/>
      <c r="X179" s="662"/>
    </row>
    <row r="180" spans="1:24">
      <c r="A180" s="126"/>
      <c r="B180" s="183"/>
      <c r="C180" s="118"/>
      <c r="D180" s="118"/>
      <c r="E180" s="118"/>
      <c r="F180" s="118"/>
      <c r="G180" s="118"/>
      <c r="H180" s="118"/>
      <c r="I180" s="118"/>
      <c r="J180" s="118"/>
      <c r="K180" s="118"/>
      <c r="L180" s="118"/>
      <c r="M180" s="118"/>
      <c r="N180" s="118"/>
      <c r="O180" s="118"/>
      <c r="P180" s="118"/>
      <c r="Q180" s="118"/>
      <c r="R180" s="118"/>
      <c r="S180" s="118"/>
      <c r="T180" s="118"/>
      <c r="U180" s="118"/>
      <c r="V180" s="118"/>
      <c r="W180" s="208"/>
      <c r="X180" s="209"/>
    </row>
    <row r="181" spans="1:24" s="15" customFormat="1" ht="45" customHeight="1">
      <c r="A181" s="204" t="s">
        <v>68</v>
      </c>
      <c r="B181" s="156" t="s">
        <v>93</v>
      </c>
      <c r="C181" s="157">
        <v>1.4999999999999999E-2</v>
      </c>
      <c r="D181" s="157">
        <v>5.0000000000000001E-3</v>
      </c>
      <c r="E181" s="157">
        <v>5.0000000000000001E-3</v>
      </c>
      <c r="F181" s="157">
        <v>5.0000000000000001E-3</v>
      </c>
      <c r="G181" s="157">
        <v>0</v>
      </c>
      <c r="H181" s="157">
        <v>0</v>
      </c>
      <c r="I181" s="157">
        <v>0</v>
      </c>
      <c r="J181" s="157">
        <v>0</v>
      </c>
      <c r="K181" s="157">
        <v>0</v>
      </c>
      <c r="L181" s="157">
        <v>0</v>
      </c>
      <c r="M181" s="157">
        <v>0</v>
      </c>
      <c r="N181" s="157">
        <v>0</v>
      </c>
      <c r="O181" s="157">
        <v>0</v>
      </c>
      <c r="P181" s="157">
        <v>0</v>
      </c>
      <c r="Q181" s="157">
        <v>0</v>
      </c>
      <c r="R181" s="157">
        <v>0</v>
      </c>
      <c r="S181" s="157">
        <v>0</v>
      </c>
      <c r="T181" s="157">
        <v>0</v>
      </c>
      <c r="U181" s="157">
        <v>0</v>
      </c>
      <c r="V181" s="157">
        <v>0</v>
      </c>
      <c r="W181" s="218">
        <v>3.0000000000000002E-2</v>
      </c>
      <c r="X181" s="331">
        <v>1.5E-3</v>
      </c>
    </row>
    <row r="182" spans="1:24" s="15" customFormat="1" ht="38.25">
      <c r="A182" s="315" t="s">
        <v>149</v>
      </c>
      <c r="B182" s="156" t="s">
        <v>247</v>
      </c>
      <c r="C182" s="157">
        <v>0</v>
      </c>
      <c r="D182" s="157">
        <v>0</v>
      </c>
      <c r="E182" s="157">
        <v>28</v>
      </c>
      <c r="F182" s="157">
        <v>0</v>
      </c>
      <c r="G182" s="157">
        <v>0</v>
      </c>
      <c r="H182" s="157">
        <v>0</v>
      </c>
      <c r="I182" s="157">
        <v>0</v>
      </c>
      <c r="J182" s="157">
        <v>0</v>
      </c>
      <c r="K182" s="157">
        <v>0</v>
      </c>
      <c r="L182" s="157">
        <v>0</v>
      </c>
      <c r="M182" s="157">
        <v>0</v>
      </c>
      <c r="N182" s="157">
        <v>0</v>
      </c>
      <c r="O182" s="157">
        <v>0</v>
      </c>
      <c r="P182" s="157">
        <v>0</v>
      </c>
      <c r="Q182" s="157">
        <v>0</v>
      </c>
      <c r="R182" s="157">
        <v>0</v>
      </c>
      <c r="S182" s="157">
        <v>0</v>
      </c>
      <c r="T182" s="157">
        <v>0</v>
      </c>
      <c r="U182" s="157">
        <v>0</v>
      </c>
      <c r="V182" s="157">
        <v>0</v>
      </c>
      <c r="W182" s="218">
        <v>28</v>
      </c>
      <c r="X182" s="219">
        <v>1.4</v>
      </c>
    </row>
    <row r="183" spans="1:24" s="118" customFormat="1" ht="42.75" customHeight="1">
      <c r="A183" s="315" t="s">
        <v>149</v>
      </c>
      <c r="B183" s="121" t="s">
        <v>248</v>
      </c>
      <c r="C183" s="122">
        <v>0</v>
      </c>
      <c r="D183" s="122">
        <v>26</v>
      </c>
      <c r="E183" s="123">
        <v>0</v>
      </c>
      <c r="F183" s="123">
        <v>0</v>
      </c>
      <c r="G183" s="203">
        <v>0</v>
      </c>
      <c r="H183" s="123">
        <v>0</v>
      </c>
      <c r="I183" s="123">
        <v>0</v>
      </c>
      <c r="J183" s="123">
        <v>0</v>
      </c>
      <c r="K183" s="123">
        <v>0</v>
      </c>
      <c r="L183" s="123">
        <v>0</v>
      </c>
      <c r="M183" s="123">
        <v>0</v>
      </c>
      <c r="N183" s="123">
        <v>0</v>
      </c>
      <c r="O183" s="123">
        <v>0</v>
      </c>
      <c r="P183" s="123">
        <v>0</v>
      </c>
      <c r="Q183" s="123">
        <v>0</v>
      </c>
      <c r="R183" s="123">
        <v>0</v>
      </c>
      <c r="S183" s="123">
        <v>0</v>
      </c>
      <c r="T183" s="123">
        <v>0</v>
      </c>
      <c r="U183" s="123">
        <v>0</v>
      </c>
      <c r="V183" s="123">
        <v>0</v>
      </c>
      <c r="W183" s="124">
        <v>26</v>
      </c>
      <c r="X183" s="125">
        <v>1.3</v>
      </c>
    </row>
    <row r="184" spans="1:24">
      <c r="A184" s="13"/>
      <c r="B184" s="127"/>
      <c r="C184" s="123"/>
      <c r="D184" s="123"/>
      <c r="E184" s="123"/>
      <c r="F184" s="123"/>
      <c r="G184" s="123"/>
      <c r="H184" s="123"/>
      <c r="I184" s="123"/>
      <c r="J184" s="123"/>
      <c r="K184" s="123"/>
      <c r="L184" s="123"/>
      <c r="M184" s="123"/>
      <c r="N184" s="123"/>
      <c r="O184" s="123"/>
      <c r="P184" s="123"/>
      <c r="Q184" s="123"/>
      <c r="R184" s="123"/>
      <c r="S184" s="123"/>
      <c r="T184" s="123"/>
      <c r="U184" s="123"/>
      <c r="V184" s="123"/>
      <c r="W184" s="210"/>
      <c r="X184" s="211"/>
    </row>
    <row r="185" spans="1:24">
      <c r="A185" s="13"/>
      <c r="B185" s="121" t="s">
        <v>70</v>
      </c>
      <c r="C185" s="203">
        <v>0</v>
      </c>
      <c r="D185" s="203">
        <v>0</v>
      </c>
      <c r="E185" s="203">
        <v>0</v>
      </c>
      <c r="F185" s="203">
        <v>0</v>
      </c>
      <c r="G185" s="203">
        <v>0</v>
      </c>
      <c r="H185" s="203">
        <v>0</v>
      </c>
      <c r="I185" s="203">
        <v>0</v>
      </c>
      <c r="J185" s="203">
        <v>0</v>
      </c>
      <c r="K185" s="203">
        <v>0</v>
      </c>
      <c r="L185" s="203">
        <v>0</v>
      </c>
      <c r="M185" s="203">
        <v>0</v>
      </c>
      <c r="N185" s="203">
        <v>0</v>
      </c>
      <c r="O185" s="203">
        <v>0</v>
      </c>
      <c r="P185" s="203">
        <v>0</v>
      </c>
      <c r="Q185" s="203">
        <v>0</v>
      </c>
      <c r="R185" s="203">
        <v>0</v>
      </c>
      <c r="S185" s="203">
        <v>0</v>
      </c>
      <c r="T185" s="203">
        <v>0</v>
      </c>
      <c r="U185" s="203">
        <v>0</v>
      </c>
      <c r="V185" s="203">
        <v>0</v>
      </c>
      <c r="W185" s="124">
        <v>0</v>
      </c>
      <c r="X185" s="158">
        <v>0</v>
      </c>
    </row>
    <row r="186" spans="1:24">
      <c r="A186" s="13"/>
      <c r="B186" s="121"/>
      <c r="C186" s="203"/>
      <c r="D186" s="203"/>
      <c r="E186" s="203"/>
      <c r="F186" s="203"/>
      <c r="G186" s="203"/>
      <c r="H186" s="203"/>
      <c r="I186" s="203"/>
      <c r="J186" s="203"/>
      <c r="K186" s="203"/>
      <c r="L186" s="203"/>
      <c r="M186" s="203"/>
      <c r="N186" s="203"/>
      <c r="O186" s="203"/>
      <c r="P186" s="203"/>
      <c r="Q186" s="203"/>
      <c r="R186" s="203"/>
      <c r="S186" s="203"/>
      <c r="T186" s="203"/>
      <c r="U186" s="203"/>
      <c r="V186" s="203"/>
      <c r="W186" s="210"/>
      <c r="X186" s="211"/>
    </row>
    <row r="187" spans="1:24">
      <c r="A187" s="13"/>
      <c r="B187" s="128" t="s">
        <v>71</v>
      </c>
      <c r="C187" s="123">
        <v>1.4999999999999999E-2</v>
      </c>
      <c r="D187" s="123">
        <v>26.004999999999999</v>
      </c>
      <c r="E187" s="123">
        <v>28.004999999999999</v>
      </c>
      <c r="F187" s="123">
        <v>5.0000000000000001E-3</v>
      </c>
      <c r="G187" s="123">
        <v>0</v>
      </c>
      <c r="H187" s="123">
        <v>0</v>
      </c>
      <c r="I187" s="123">
        <v>0</v>
      </c>
      <c r="J187" s="123">
        <v>0</v>
      </c>
      <c r="K187" s="123">
        <v>0</v>
      </c>
      <c r="L187" s="123">
        <v>0</v>
      </c>
      <c r="M187" s="123">
        <v>0</v>
      </c>
      <c r="N187" s="123">
        <v>0</v>
      </c>
      <c r="O187" s="123">
        <v>0</v>
      </c>
      <c r="P187" s="123">
        <v>0</v>
      </c>
      <c r="Q187" s="123">
        <v>0</v>
      </c>
      <c r="R187" s="123">
        <v>0</v>
      </c>
      <c r="S187" s="123">
        <v>0</v>
      </c>
      <c r="T187" s="123">
        <v>0</v>
      </c>
      <c r="U187" s="123">
        <v>0</v>
      </c>
      <c r="V187" s="123">
        <v>0</v>
      </c>
      <c r="W187" s="124">
        <v>54.03</v>
      </c>
      <c r="X187" s="158">
        <v>2.7015000000000002</v>
      </c>
    </row>
    <row r="188" spans="1:24">
      <c r="A188" s="13"/>
      <c r="B188" s="128" t="s">
        <v>72</v>
      </c>
      <c r="C188" s="123">
        <v>0</v>
      </c>
      <c r="D188" s="123">
        <v>0</v>
      </c>
      <c r="E188" s="123">
        <v>0</v>
      </c>
      <c r="F188" s="123">
        <v>0</v>
      </c>
      <c r="G188" s="123">
        <v>0</v>
      </c>
      <c r="H188" s="123">
        <v>0</v>
      </c>
      <c r="I188" s="123">
        <v>0</v>
      </c>
      <c r="J188" s="123">
        <v>0</v>
      </c>
      <c r="K188" s="123">
        <v>0</v>
      </c>
      <c r="L188" s="123">
        <v>0</v>
      </c>
      <c r="M188" s="123">
        <v>0</v>
      </c>
      <c r="N188" s="123">
        <v>0</v>
      </c>
      <c r="O188" s="123">
        <v>0</v>
      </c>
      <c r="P188" s="123">
        <v>0</v>
      </c>
      <c r="Q188" s="123">
        <v>0</v>
      </c>
      <c r="R188" s="123">
        <v>0</v>
      </c>
      <c r="S188" s="123">
        <v>0</v>
      </c>
      <c r="T188" s="123">
        <v>0</v>
      </c>
      <c r="U188" s="123">
        <v>0</v>
      </c>
      <c r="V188" s="123">
        <v>0</v>
      </c>
      <c r="W188" s="124">
        <v>0</v>
      </c>
      <c r="X188" s="158">
        <v>0</v>
      </c>
    </row>
    <row r="189" spans="1:24">
      <c r="A189" s="129"/>
      <c r="B189" s="130" t="s">
        <v>22</v>
      </c>
      <c r="C189" s="131">
        <v>1.4999999999999999E-2</v>
      </c>
      <c r="D189" s="131">
        <v>26.004999999999999</v>
      </c>
      <c r="E189" s="131">
        <v>28.004999999999999</v>
      </c>
      <c r="F189" s="131">
        <v>5.0000000000000001E-3</v>
      </c>
      <c r="G189" s="131">
        <v>0</v>
      </c>
      <c r="H189" s="131">
        <v>0</v>
      </c>
      <c r="I189" s="131">
        <v>0</v>
      </c>
      <c r="J189" s="131">
        <v>0</v>
      </c>
      <c r="K189" s="131">
        <v>0</v>
      </c>
      <c r="L189" s="131">
        <v>0</v>
      </c>
      <c r="M189" s="131">
        <v>0</v>
      </c>
      <c r="N189" s="131">
        <v>0</v>
      </c>
      <c r="O189" s="131">
        <v>0</v>
      </c>
      <c r="P189" s="131">
        <v>0</v>
      </c>
      <c r="Q189" s="131">
        <v>0</v>
      </c>
      <c r="R189" s="131">
        <v>0</v>
      </c>
      <c r="S189" s="131">
        <v>0</v>
      </c>
      <c r="T189" s="131">
        <v>0</v>
      </c>
      <c r="U189" s="131">
        <v>0</v>
      </c>
      <c r="V189" s="131">
        <v>0</v>
      </c>
      <c r="W189" s="210">
        <v>54.03</v>
      </c>
      <c r="X189" s="211">
        <v>2.7015000000000002</v>
      </c>
    </row>
    <row r="190" spans="1:24">
      <c r="A190" s="129"/>
      <c r="B190" s="135"/>
      <c r="C190" s="316"/>
      <c r="D190" s="316"/>
      <c r="E190" s="316"/>
      <c r="F190" s="316"/>
      <c r="G190" s="316"/>
      <c r="H190" s="316"/>
      <c r="I190" s="316"/>
      <c r="J190" s="316"/>
      <c r="K190" s="316"/>
      <c r="L190" s="316"/>
      <c r="M190" s="316"/>
      <c r="N190" s="316"/>
      <c r="O190" s="316"/>
      <c r="P190" s="316"/>
      <c r="Q190" s="316"/>
      <c r="R190" s="316"/>
      <c r="S190" s="316"/>
      <c r="T190" s="316"/>
      <c r="U190" s="316"/>
      <c r="V190" s="316"/>
      <c r="W190" s="241"/>
      <c r="X190" s="317"/>
    </row>
    <row r="191" spans="1:24">
      <c r="A191" s="126"/>
      <c r="B191" s="128" t="s">
        <v>15</v>
      </c>
      <c r="C191" s="123">
        <v>0.96618357487922713</v>
      </c>
      <c r="D191" s="123">
        <v>0.93351070036640305</v>
      </c>
      <c r="E191" s="123">
        <v>0.90194270566802237</v>
      </c>
      <c r="F191" s="123">
        <v>0.87144222769857238</v>
      </c>
      <c r="G191" s="123">
        <v>0.84197316685852419</v>
      </c>
      <c r="H191" s="123">
        <v>0.81350064430775282</v>
      </c>
      <c r="I191" s="123">
        <v>0.78599096068381913</v>
      </c>
      <c r="J191" s="123">
        <v>0.75941155621625056</v>
      </c>
      <c r="K191" s="123">
        <v>0.73373097218961414</v>
      </c>
      <c r="L191" s="123">
        <v>0.70891881370977217</v>
      </c>
      <c r="M191" s="123">
        <v>0.68494571372924851</v>
      </c>
      <c r="N191" s="123">
        <v>0.66178329828912896</v>
      </c>
      <c r="O191" s="123">
        <v>0.63940415293635666</v>
      </c>
      <c r="P191" s="123">
        <v>0.61778179027667302</v>
      </c>
      <c r="Q191" s="123">
        <v>0.59689061862480497</v>
      </c>
      <c r="R191" s="123">
        <v>0.57670591171478747</v>
      </c>
      <c r="S191" s="123">
        <v>0.55720377943457733</v>
      </c>
      <c r="T191" s="123">
        <v>0.53836113955031628</v>
      </c>
      <c r="U191" s="123">
        <v>0.52015569038677911</v>
      </c>
      <c r="V191" s="123">
        <v>0.50256588443167061</v>
      </c>
      <c r="W191" s="210"/>
      <c r="X191" s="209"/>
    </row>
    <row r="192" spans="1:24" ht="13.5" thickBot="1">
      <c r="A192" s="141"/>
      <c r="B192" s="20" t="s">
        <v>16</v>
      </c>
      <c r="C192" s="142">
        <v>1.4492753623188406E-2</v>
      </c>
      <c r="D192" s="142">
        <v>24.275945763028311</v>
      </c>
      <c r="E192" s="142">
        <v>25.258905472232964</v>
      </c>
      <c r="F192" s="142">
        <v>4.3572111384928619E-3</v>
      </c>
      <c r="G192" s="142">
        <v>0</v>
      </c>
      <c r="H192" s="142">
        <v>0</v>
      </c>
      <c r="I192" s="142">
        <v>0</v>
      </c>
      <c r="J192" s="142">
        <v>0</v>
      </c>
      <c r="K192" s="142">
        <v>0</v>
      </c>
      <c r="L192" s="142">
        <v>0</v>
      </c>
      <c r="M192" s="142">
        <v>0</v>
      </c>
      <c r="N192" s="142">
        <v>0</v>
      </c>
      <c r="O192" s="142">
        <v>0</v>
      </c>
      <c r="P192" s="142">
        <v>0</v>
      </c>
      <c r="Q192" s="142">
        <v>0</v>
      </c>
      <c r="R192" s="142">
        <v>0</v>
      </c>
      <c r="S192" s="142">
        <v>0</v>
      </c>
      <c r="T192" s="142">
        <v>0</v>
      </c>
      <c r="U192" s="142">
        <v>0</v>
      </c>
      <c r="V192" s="142">
        <v>0</v>
      </c>
      <c r="W192" s="143">
        <v>49.55370120002295</v>
      </c>
      <c r="X192" s="212"/>
    </row>
    <row r="193" spans="1:24" s="145" customFormat="1">
      <c r="A193" s="146" t="s">
        <v>249</v>
      </c>
      <c r="B193" s="130"/>
      <c r="C193" s="147"/>
      <c r="D193" s="147"/>
      <c r="E193" s="147"/>
      <c r="F193" s="147"/>
      <c r="G193" s="147"/>
      <c r="H193" s="147"/>
      <c r="I193" s="147"/>
      <c r="J193" s="147"/>
      <c r="K193" s="147"/>
      <c r="L193" s="147"/>
      <c r="M193" s="147"/>
      <c r="N193" s="147"/>
      <c r="O193" s="147"/>
      <c r="P193" s="147"/>
      <c r="Q193" s="147"/>
      <c r="R193" s="147"/>
      <c r="S193" s="147"/>
      <c r="T193" s="147"/>
      <c r="U193" s="147"/>
      <c r="V193" s="147"/>
      <c r="W193" s="148"/>
      <c r="X193" s="147"/>
    </row>
    <row r="194" spans="1:24" s="145" customFormat="1">
      <c r="A194" s="146"/>
      <c r="B194" s="130"/>
      <c r="C194" s="147"/>
      <c r="D194" s="147"/>
      <c r="E194" s="147"/>
      <c r="F194" s="147"/>
      <c r="G194" s="147"/>
      <c r="H194" s="147"/>
      <c r="I194" s="147"/>
      <c r="J194" s="147"/>
      <c r="K194" s="147"/>
      <c r="L194" s="147"/>
      <c r="M194" s="147"/>
      <c r="N194" s="147"/>
      <c r="O194" s="147"/>
      <c r="P194" s="147"/>
      <c r="Q194" s="147"/>
      <c r="R194" s="147"/>
      <c r="S194" s="147"/>
      <c r="T194" s="147"/>
      <c r="U194" s="147"/>
      <c r="V194" s="147"/>
      <c r="W194" s="148"/>
      <c r="X194" s="147"/>
    </row>
    <row r="195" spans="1:24">
      <c r="A195" s="15"/>
    </row>
    <row r="196" spans="1:24" s="15" customFormat="1" ht="19.5" customHeight="1">
      <c r="A196" s="663" t="s">
        <v>250</v>
      </c>
      <c r="B196" s="663"/>
      <c r="C196" s="663"/>
      <c r="D196" s="663"/>
      <c r="E196" s="663"/>
      <c r="F196" s="663"/>
      <c r="G196" s="663"/>
      <c r="H196" s="663"/>
      <c r="I196" s="663"/>
      <c r="J196" s="663"/>
      <c r="K196" s="663"/>
      <c r="L196" s="663"/>
      <c r="M196" s="663"/>
      <c r="N196" s="663"/>
      <c r="O196" s="663"/>
      <c r="P196" s="663"/>
      <c r="Q196" s="663"/>
      <c r="R196" s="663"/>
      <c r="S196" s="663"/>
      <c r="T196" s="663"/>
      <c r="U196" s="663"/>
      <c r="V196" s="663"/>
      <c r="W196" s="663"/>
      <c r="X196" s="663"/>
    </row>
    <row r="197" spans="1:24" s="206" customFormat="1" ht="13.5" thickBot="1">
      <c r="A197" s="86" t="s">
        <v>92</v>
      </c>
      <c r="B197" s="86"/>
      <c r="C197" s="86"/>
      <c r="D197" s="86"/>
      <c r="E197" s="86"/>
      <c r="F197" s="86"/>
      <c r="G197" s="86"/>
      <c r="H197" s="86"/>
      <c r="I197" s="86"/>
      <c r="J197" s="86"/>
      <c r="K197" s="86"/>
      <c r="L197" s="86"/>
      <c r="M197" s="86"/>
      <c r="N197" s="86"/>
      <c r="O197" s="86"/>
      <c r="P197" s="86"/>
      <c r="Q197" s="86"/>
      <c r="R197" s="86"/>
      <c r="S197" s="86"/>
      <c r="T197" s="86"/>
      <c r="U197" s="86"/>
      <c r="V197" s="86"/>
      <c r="W197" s="86"/>
      <c r="X197" s="86"/>
    </row>
    <row r="198" spans="1:24" s="15" customFormat="1" ht="12.75" customHeight="1">
      <c r="A198" s="112" t="s">
        <v>2</v>
      </c>
      <c r="B198" s="113" t="s">
        <v>3</v>
      </c>
      <c r="C198" s="213">
        <v>2013</v>
      </c>
      <c r="D198" s="213">
        <v>2014</v>
      </c>
      <c r="E198" s="214">
        <v>2015</v>
      </c>
      <c r="F198" s="215">
        <v>2016</v>
      </c>
      <c r="G198" s="215">
        <v>2017</v>
      </c>
      <c r="H198" s="215">
        <v>2018</v>
      </c>
      <c r="I198" s="215">
        <v>2019</v>
      </c>
      <c r="J198" s="215">
        <v>2020</v>
      </c>
      <c r="K198" s="215">
        <v>2021</v>
      </c>
      <c r="L198" s="215">
        <v>2022</v>
      </c>
      <c r="M198" s="215">
        <v>2023</v>
      </c>
      <c r="N198" s="215">
        <v>2024</v>
      </c>
      <c r="O198" s="215">
        <v>2025</v>
      </c>
      <c r="P198" s="215">
        <v>2026</v>
      </c>
      <c r="Q198" s="215">
        <v>2027</v>
      </c>
      <c r="R198" s="215">
        <v>2028</v>
      </c>
      <c r="S198" s="215">
        <v>2029</v>
      </c>
      <c r="T198" s="215">
        <v>2030</v>
      </c>
      <c r="U198" s="215">
        <v>2031</v>
      </c>
      <c r="V198" s="215">
        <v>2032</v>
      </c>
      <c r="W198" s="664" t="s">
        <v>4</v>
      </c>
      <c r="X198" s="665" t="s">
        <v>5</v>
      </c>
    </row>
    <row r="199" spans="1:24" s="15" customFormat="1" ht="13.5" thickBot="1">
      <c r="A199" s="19" t="s">
        <v>6</v>
      </c>
      <c r="B199" s="20" t="s">
        <v>7</v>
      </c>
      <c r="C199" s="21">
        <v>1</v>
      </c>
      <c r="D199" s="21">
        <v>2</v>
      </c>
      <c r="E199" s="21">
        <v>3</v>
      </c>
      <c r="F199" s="21">
        <v>4</v>
      </c>
      <c r="G199" s="21">
        <v>5</v>
      </c>
      <c r="H199" s="21">
        <v>6</v>
      </c>
      <c r="I199" s="21">
        <v>7</v>
      </c>
      <c r="J199" s="21">
        <v>8</v>
      </c>
      <c r="K199" s="21">
        <v>9</v>
      </c>
      <c r="L199" s="21">
        <v>10</v>
      </c>
      <c r="M199" s="21">
        <v>11</v>
      </c>
      <c r="N199" s="21">
        <v>12</v>
      </c>
      <c r="O199" s="21">
        <v>13</v>
      </c>
      <c r="P199" s="21">
        <v>14</v>
      </c>
      <c r="Q199" s="21">
        <v>15</v>
      </c>
      <c r="R199" s="21">
        <v>16</v>
      </c>
      <c r="S199" s="21">
        <v>17</v>
      </c>
      <c r="T199" s="21">
        <v>18</v>
      </c>
      <c r="U199" s="21">
        <v>19</v>
      </c>
      <c r="V199" s="21">
        <v>20</v>
      </c>
      <c r="W199" s="661"/>
      <c r="X199" s="662"/>
    </row>
    <row r="200" spans="1:24" s="15" customFormat="1">
      <c r="A200" s="126"/>
      <c r="B200" s="183"/>
      <c r="C200" s="12"/>
      <c r="D200" s="12"/>
      <c r="E200" s="12"/>
      <c r="F200" s="12"/>
      <c r="G200" s="12"/>
      <c r="H200" s="12"/>
      <c r="I200" s="12"/>
      <c r="J200" s="12"/>
      <c r="K200" s="12"/>
      <c r="L200" s="12"/>
      <c r="M200" s="12"/>
      <c r="N200" s="12"/>
      <c r="O200" s="12"/>
      <c r="P200" s="12"/>
      <c r="Q200" s="12"/>
      <c r="R200" s="12"/>
      <c r="S200" s="12"/>
      <c r="T200" s="12"/>
      <c r="U200" s="12"/>
      <c r="V200" s="12"/>
      <c r="W200" s="216"/>
      <c r="X200" s="217"/>
    </row>
    <row r="201" spans="1:24" s="15" customFormat="1" ht="48.75" customHeight="1">
      <c r="A201" s="204" t="s">
        <v>68</v>
      </c>
      <c r="B201" s="156" t="s">
        <v>251</v>
      </c>
      <c r="C201" s="157">
        <v>3.5000000000000003E-2</v>
      </c>
      <c r="D201" s="157">
        <v>1.6250000000000001E-2</v>
      </c>
      <c r="E201" s="157">
        <v>5.0000000000000001E-3</v>
      </c>
      <c r="F201" s="157">
        <v>5.0000000000000001E-3</v>
      </c>
      <c r="G201" s="157">
        <v>0</v>
      </c>
      <c r="H201" s="157">
        <v>0</v>
      </c>
      <c r="I201" s="157">
        <v>0</v>
      </c>
      <c r="J201" s="157">
        <v>0</v>
      </c>
      <c r="K201" s="157">
        <v>0</v>
      </c>
      <c r="L201" s="157">
        <v>0</v>
      </c>
      <c r="M201" s="157">
        <v>0</v>
      </c>
      <c r="N201" s="157">
        <v>0</v>
      </c>
      <c r="O201" s="157">
        <v>0</v>
      </c>
      <c r="P201" s="157">
        <v>0</v>
      </c>
      <c r="Q201" s="157">
        <v>0</v>
      </c>
      <c r="R201" s="157">
        <v>0</v>
      </c>
      <c r="S201" s="157">
        <v>0</v>
      </c>
      <c r="T201" s="157">
        <v>0</v>
      </c>
      <c r="U201" s="157">
        <v>0</v>
      </c>
      <c r="V201" s="157">
        <v>0</v>
      </c>
      <c r="W201" s="218">
        <v>6.1249999999999999E-2</v>
      </c>
      <c r="X201" s="219">
        <v>3.0625000000000001E-3</v>
      </c>
    </row>
    <row r="202" spans="1:24" s="15" customFormat="1" ht="38.25">
      <c r="A202" s="315" t="s">
        <v>149</v>
      </c>
      <c r="B202" s="156" t="s">
        <v>252</v>
      </c>
      <c r="C202" s="157">
        <v>0</v>
      </c>
      <c r="D202" s="157">
        <v>0</v>
      </c>
      <c r="E202" s="157">
        <v>6</v>
      </c>
      <c r="F202" s="157">
        <v>0</v>
      </c>
      <c r="G202" s="157">
        <v>0</v>
      </c>
      <c r="H202" s="157">
        <v>0</v>
      </c>
      <c r="I202" s="157">
        <v>0</v>
      </c>
      <c r="J202" s="157">
        <v>0</v>
      </c>
      <c r="K202" s="157">
        <v>0</v>
      </c>
      <c r="L202" s="157">
        <v>0</v>
      </c>
      <c r="M202" s="157">
        <v>0</v>
      </c>
      <c r="N202" s="157">
        <v>0</v>
      </c>
      <c r="O202" s="157">
        <v>0</v>
      </c>
      <c r="P202" s="157">
        <v>0</v>
      </c>
      <c r="Q202" s="157">
        <v>0</v>
      </c>
      <c r="R202" s="157">
        <v>0</v>
      </c>
      <c r="S202" s="157">
        <v>0</v>
      </c>
      <c r="T202" s="157">
        <v>0</v>
      </c>
      <c r="U202" s="157">
        <v>0</v>
      </c>
      <c r="V202" s="157">
        <v>0</v>
      </c>
      <c r="W202" s="218">
        <v>6</v>
      </c>
      <c r="X202" s="219">
        <v>0.3</v>
      </c>
    </row>
    <row r="203" spans="1:24" s="15" customFormat="1" ht="38.25">
      <c r="A203" s="315" t="s">
        <v>149</v>
      </c>
      <c r="B203" s="156" t="s">
        <v>253</v>
      </c>
      <c r="C203" s="157">
        <v>0</v>
      </c>
      <c r="D203" s="157">
        <v>7</v>
      </c>
      <c r="E203" s="157">
        <v>0</v>
      </c>
      <c r="F203" s="157">
        <v>0</v>
      </c>
      <c r="G203" s="157">
        <v>0</v>
      </c>
      <c r="H203" s="157">
        <v>0</v>
      </c>
      <c r="I203" s="157">
        <v>0</v>
      </c>
      <c r="J203" s="157">
        <v>0</v>
      </c>
      <c r="K203" s="157">
        <v>0</v>
      </c>
      <c r="L203" s="157">
        <v>0</v>
      </c>
      <c r="M203" s="157">
        <v>0</v>
      </c>
      <c r="N203" s="157">
        <v>0</v>
      </c>
      <c r="O203" s="157">
        <v>0</v>
      </c>
      <c r="P203" s="157">
        <v>0</v>
      </c>
      <c r="Q203" s="157">
        <v>0</v>
      </c>
      <c r="R203" s="157">
        <v>0</v>
      </c>
      <c r="S203" s="157">
        <v>0</v>
      </c>
      <c r="T203" s="157">
        <v>0</v>
      </c>
      <c r="U203" s="157">
        <v>0</v>
      </c>
      <c r="V203" s="157">
        <v>0</v>
      </c>
      <c r="W203" s="218">
        <v>7</v>
      </c>
      <c r="X203" s="219">
        <v>0.35</v>
      </c>
    </row>
    <row r="204" spans="1:24" s="118" customFormat="1" ht="39" customHeight="1">
      <c r="A204" s="315" t="s">
        <v>149</v>
      </c>
      <c r="B204" s="121" t="s">
        <v>254</v>
      </c>
      <c r="C204" s="122">
        <v>0</v>
      </c>
      <c r="D204" s="122">
        <v>4.8</v>
      </c>
      <c r="E204" s="123">
        <v>0</v>
      </c>
      <c r="F204" s="123">
        <v>0</v>
      </c>
      <c r="G204" s="203">
        <v>0</v>
      </c>
      <c r="H204" s="123">
        <v>0</v>
      </c>
      <c r="I204" s="123">
        <v>0</v>
      </c>
      <c r="J204" s="123">
        <v>0</v>
      </c>
      <c r="K204" s="123">
        <v>0</v>
      </c>
      <c r="L204" s="123">
        <v>0</v>
      </c>
      <c r="M204" s="123">
        <v>0</v>
      </c>
      <c r="N204" s="123">
        <v>0</v>
      </c>
      <c r="O204" s="123">
        <v>0</v>
      </c>
      <c r="P204" s="123">
        <v>0</v>
      </c>
      <c r="Q204" s="123">
        <v>0</v>
      </c>
      <c r="R204" s="123">
        <v>0</v>
      </c>
      <c r="S204" s="123">
        <v>0</v>
      </c>
      <c r="T204" s="123">
        <v>0</v>
      </c>
      <c r="U204" s="123">
        <v>0</v>
      </c>
      <c r="V204" s="123">
        <v>0</v>
      </c>
      <c r="W204" s="124">
        <v>4.8</v>
      </c>
      <c r="X204" s="125">
        <v>0.24</v>
      </c>
    </row>
    <row r="205" spans="1:24" s="15" customFormat="1">
      <c r="A205" s="13"/>
      <c r="B205" s="127"/>
      <c r="C205" s="157"/>
      <c r="D205" s="157"/>
      <c r="E205" s="157"/>
      <c r="F205" s="157"/>
      <c r="G205" s="157"/>
      <c r="H205" s="157"/>
      <c r="I205" s="157"/>
      <c r="J205" s="157"/>
      <c r="K205" s="157"/>
      <c r="L205" s="157"/>
      <c r="M205" s="157"/>
      <c r="N205" s="157"/>
      <c r="O205" s="157"/>
      <c r="P205" s="157"/>
      <c r="Q205" s="157"/>
      <c r="R205" s="157"/>
      <c r="S205" s="157"/>
      <c r="T205" s="157"/>
      <c r="U205" s="157"/>
      <c r="V205" s="148"/>
      <c r="W205" s="218"/>
      <c r="X205" s="220"/>
    </row>
    <row r="206" spans="1:24" s="15" customFormat="1">
      <c r="A206" s="13"/>
      <c r="B206" s="121" t="s">
        <v>70</v>
      </c>
      <c r="C206" s="221">
        <v>0</v>
      </c>
      <c r="D206" s="221">
        <v>0</v>
      </c>
      <c r="E206" s="221">
        <v>0</v>
      </c>
      <c r="F206" s="221">
        <v>0</v>
      </c>
      <c r="G206" s="221">
        <v>0</v>
      </c>
      <c r="H206" s="221">
        <v>0</v>
      </c>
      <c r="I206" s="221">
        <v>0</v>
      </c>
      <c r="J206" s="221">
        <v>0</v>
      </c>
      <c r="K206" s="221">
        <v>0</v>
      </c>
      <c r="L206" s="221">
        <v>0</v>
      </c>
      <c r="M206" s="221">
        <v>0</v>
      </c>
      <c r="N206" s="221">
        <v>0</v>
      </c>
      <c r="O206" s="221">
        <v>0</v>
      </c>
      <c r="P206" s="221">
        <v>0</v>
      </c>
      <c r="Q206" s="221">
        <v>0</v>
      </c>
      <c r="R206" s="221">
        <v>0</v>
      </c>
      <c r="S206" s="221">
        <v>0</v>
      </c>
      <c r="T206" s="221">
        <v>0</v>
      </c>
      <c r="U206" s="221">
        <v>0</v>
      </c>
      <c r="V206" s="157">
        <v>0</v>
      </c>
      <c r="W206" s="218">
        <v>0</v>
      </c>
      <c r="X206" s="219">
        <v>0</v>
      </c>
    </row>
    <row r="207" spans="1:24" s="15" customFormat="1">
      <c r="A207" s="13"/>
      <c r="B207" s="121"/>
      <c r="C207" s="221"/>
      <c r="D207" s="221"/>
      <c r="E207" s="221"/>
      <c r="F207" s="221"/>
      <c r="G207" s="221"/>
      <c r="H207" s="221"/>
      <c r="I207" s="221"/>
      <c r="J207" s="221"/>
      <c r="K207" s="221"/>
      <c r="L207" s="221"/>
      <c r="M207" s="221"/>
      <c r="N207" s="221"/>
      <c r="O207" s="221"/>
      <c r="P207" s="221"/>
      <c r="Q207" s="221"/>
      <c r="R207" s="221"/>
      <c r="S207" s="221"/>
      <c r="T207" s="221"/>
      <c r="U207" s="221"/>
      <c r="V207" s="148"/>
      <c r="W207" s="218"/>
      <c r="X207" s="220"/>
    </row>
    <row r="208" spans="1:24" s="15" customFormat="1">
      <c r="A208" s="13"/>
      <c r="B208" s="128" t="s">
        <v>71</v>
      </c>
      <c r="C208" s="157">
        <v>3.5000000000000003E-2</v>
      </c>
      <c r="D208" s="157">
        <v>11.81625</v>
      </c>
      <c r="E208" s="157">
        <v>6.0049999999999999</v>
      </c>
      <c r="F208" s="157">
        <v>5.0000000000000001E-3</v>
      </c>
      <c r="G208" s="157">
        <v>0</v>
      </c>
      <c r="H208" s="157">
        <v>0</v>
      </c>
      <c r="I208" s="157">
        <v>0</v>
      </c>
      <c r="J208" s="157">
        <v>0</v>
      </c>
      <c r="K208" s="157">
        <v>0</v>
      </c>
      <c r="L208" s="157">
        <v>0</v>
      </c>
      <c r="M208" s="157">
        <v>0</v>
      </c>
      <c r="N208" s="157">
        <v>0</v>
      </c>
      <c r="O208" s="157">
        <v>0</v>
      </c>
      <c r="P208" s="157">
        <v>0</v>
      </c>
      <c r="Q208" s="157">
        <v>0</v>
      </c>
      <c r="R208" s="157">
        <v>0</v>
      </c>
      <c r="S208" s="157">
        <v>0</v>
      </c>
      <c r="T208" s="157">
        <v>0</v>
      </c>
      <c r="U208" s="157">
        <v>0</v>
      </c>
      <c r="V208" s="157">
        <v>0</v>
      </c>
      <c r="W208" s="218">
        <v>17.861249999999998</v>
      </c>
      <c r="X208" s="219">
        <v>0.89306249999999987</v>
      </c>
    </row>
    <row r="209" spans="1:24" s="15" customFormat="1">
      <c r="A209" s="13"/>
      <c r="B209" s="128" t="s">
        <v>72</v>
      </c>
      <c r="C209" s="157">
        <v>0</v>
      </c>
      <c r="D209" s="157">
        <v>0</v>
      </c>
      <c r="E209" s="157">
        <v>0</v>
      </c>
      <c r="F209" s="157">
        <v>0</v>
      </c>
      <c r="G209" s="157">
        <v>0</v>
      </c>
      <c r="H209" s="157">
        <v>0</v>
      </c>
      <c r="I209" s="157">
        <v>0</v>
      </c>
      <c r="J209" s="157">
        <v>0</v>
      </c>
      <c r="K209" s="157">
        <v>0</v>
      </c>
      <c r="L209" s="157">
        <v>0</v>
      </c>
      <c r="M209" s="157">
        <v>0</v>
      </c>
      <c r="N209" s="157">
        <v>0</v>
      </c>
      <c r="O209" s="157">
        <v>0</v>
      </c>
      <c r="P209" s="157">
        <v>0</v>
      </c>
      <c r="Q209" s="157">
        <v>0</v>
      </c>
      <c r="R209" s="157">
        <v>0</v>
      </c>
      <c r="S209" s="157">
        <v>0</v>
      </c>
      <c r="T209" s="157">
        <v>0</v>
      </c>
      <c r="U209" s="157">
        <v>0</v>
      </c>
      <c r="V209" s="157">
        <v>0</v>
      </c>
      <c r="W209" s="218">
        <v>0</v>
      </c>
      <c r="X209" s="219">
        <v>0</v>
      </c>
    </row>
    <row r="210" spans="1:24" s="15" customFormat="1">
      <c r="A210" s="129"/>
      <c r="B210" s="130" t="s">
        <v>22</v>
      </c>
      <c r="C210" s="222">
        <v>3.5000000000000003E-2</v>
      </c>
      <c r="D210" s="222">
        <v>11.81625</v>
      </c>
      <c r="E210" s="222">
        <v>6.0049999999999999</v>
      </c>
      <c r="F210" s="222">
        <v>5.0000000000000001E-3</v>
      </c>
      <c r="G210" s="222">
        <v>0</v>
      </c>
      <c r="H210" s="222">
        <v>0</v>
      </c>
      <c r="I210" s="222">
        <v>0</v>
      </c>
      <c r="J210" s="222">
        <v>0</v>
      </c>
      <c r="K210" s="222">
        <v>0</v>
      </c>
      <c r="L210" s="222">
        <v>0</v>
      </c>
      <c r="M210" s="222">
        <v>0</v>
      </c>
      <c r="N210" s="222">
        <v>0</v>
      </c>
      <c r="O210" s="222">
        <v>0</v>
      </c>
      <c r="P210" s="222">
        <v>0</v>
      </c>
      <c r="Q210" s="222">
        <v>0</v>
      </c>
      <c r="R210" s="222">
        <v>0</v>
      </c>
      <c r="S210" s="222">
        <v>0</v>
      </c>
      <c r="T210" s="222">
        <v>0</v>
      </c>
      <c r="U210" s="222">
        <v>0</v>
      </c>
      <c r="V210" s="222">
        <v>0</v>
      </c>
      <c r="W210" s="223">
        <v>17.861249999999998</v>
      </c>
      <c r="X210" s="224">
        <v>0.89306249999999987</v>
      </c>
    </row>
    <row r="211" spans="1:24" s="15" customFormat="1">
      <c r="A211" s="129"/>
      <c r="B211" s="135"/>
      <c r="C211" s="316"/>
      <c r="D211" s="316"/>
      <c r="E211" s="316"/>
      <c r="F211" s="316"/>
      <c r="G211" s="316"/>
      <c r="H211" s="316"/>
      <c r="I211" s="316"/>
      <c r="J211" s="316"/>
      <c r="K211" s="316"/>
      <c r="L211" s="316"/>
      <c r="M211" s="316"/>
      <c r="N211" s="316"/>
      <c r="O211" s="316"/>
      <c r="P211" s="316"/>
      <c r="Q211" s="316"/>
      <c r="R211" s="316"/>
      <c r="S211" s="316"/>
      <c r="T211" s="316"/>
      <c r="U211" s="316"/>
      <c r="V211" s="316"/>
      <c r="W211" s="241"/>
      <c r="X211" s="317"/>
    </row>
    <row r="212" spans="1:24" s="15" customFormat="1">
      <c r="A212" s="126"/>
      <c r="B212" s="128" t="s">
        <v>15</v>
      </c>
      <c r="C212" s="157">
        <v>0.96618357487922713</v>
      </c>
      <c r="D212" s="157">
        <v>0.93351070036640305</v>
      </c>
      <c r="E212" s="157">
        <v>0.90194270566802237</v>
      </c>
      <c r="F212" s="157">
        <v>0.87144222769857238</v>
      </c>
      <c r="G212" s="157">
        <v>0.84197316685852419</v>
      </c>
      <c r="H212" s="157">
        <v>0.81350064430775282</v>
      </c>
      <c r="I212" s="157">
        <v>0.78599096068381913</v>
      </c>
      <c r="J212" s="157">
        <v>0.75941155621625056</v>
      </c>
      <c r="K212" s="157">
        <v>0.73373097218961414</v>
      </c>
      <c r="L212" s="157">
        <v>0.70891881370977217</v>
      </c>
      <c r="M212" s="157">
        <v>0.68494571372924851</v>
      </c>
      <c r="N212" s="157">
        <v>0.66178329828912896</v>
      </c>
      <c r="O212" s="157">
        <v>0.63940415293635666</v>
      </c>
      <c r="P212" s="157">
        <v>0.61778179027667302</v>
      </c>
      <c r="Q212" s="157">
        <v>0.59689061862480497</v>
      </c>
      <c r="R212" s="157">
        <v>0.57670591171478747</v>
      </c>
      <c r="S212" s="157">
        <v>0.55720377943457733</v>
      </c>
      <c r="T212" s="157">
        <v>0.53836113955031628</v>
      </c>
      <c r="U212" s="157">
        <v>0.52015569038677911</v>
      </c>
      <c r="V212" s="157">
        <v>0.50256588443167061</v>
      </c>
      <c r="W212" s="218"/>
      <c r="X212" s="224"/>
    </row>
    <row r="213" spans="1:24" s="15" customFormat="1" ht="13.5" thickBot="1">
      <c r="A213" s="141"/>
      <c r="B213" s="20" t="s">
        <v>16</v>
      </c>
      <c r="C213" s="226">
        <v>3.3816425120772951E-2</v>
      </c>
      <c r="D213" s="226">
        <v>11.03059581320451</v>
      </c>
      <c r="E213" s="226">
        <v>5.4161659475364745</v>
      </c>
      <c r="F213" s="226">
        <v>4.3572111384928619E-3</v>
      </c>
      <c r="G213" s="226">
        <v>0</v>
      </c>
      <c r="H213" s="226">
        <v>0</v>
      </c>
      <c r="I213" s="226">
        <v>0</v>
      </c>
      <c r="J213" s="226">
        <v>0</v>
      </c>
      <c r="K213" s="226">
        <v>0</v>
      </c>
      <c r="L213" s="226">
        <v>0</v>
      </c>
      <c r="M213" s="226">
        <v>0</v>
      </c>
      <c r="N213" s="226">
        <v>0</v>
      </c>
      <c r="O213" s="226">
        <v>0</v>
      </c>
      <c r="P213" s="226">
        <v>0</v>
      </c>
      <c r="Q213" s="226">
        <v>0</v>
      </c>
      <c r="R213" s="226">
        <v>0</v>
      </c>
      <c r="S213" s="226">
        <v>0</v>
      </c>
      <c r="T213" s="226">
        <v>0</v>
      </c>
      <c r="U213" s="226">
        <v>0</v>
      </c>
      <c r="V213" s="226">
        <v>0</v>
      </c>
      <c r="W213" s="143">
        <v>16.48493539700025</v>
      </c>
      <c r="X213" s="227"/>
    </row>
    <row r="214" spans="1:24" s="145" customFormat="1">
      <c r="A214" s="146" t="s">
        <v>255</v>
      </c>
      <c r="B214" s="130"/>
      <c r="C214" s="147"/>
      <c r="D214" s="147"/>
      <c r="E214" s="147"/>
      <c r="F214" s="147"/>
      <c r="G214" s="147"/>
      <c r="H214" s="147"/>
      <c r="I214" s="147"/>
      <c r="J214" s="147"/>
      <c r="K214" s="147"/>
      <c r="L214" s="147"/>
      <c r="M214" s="147"/>
      <c r="N214" s="147"/>
      <c r="O214" s="147"/>
      <c r="P214" s="147"/>
      <c r="Q214" s="147"/>
      <c r="R214" s="147"/>
      <c r="S214" s="147"/>
      <c r="T214" s="147"/>
      <c r="U214" s="147"/>
      <c r="V214" s="147"/>
      <c r="W214" s="148"/>
      <c r="X214" s="147"/>
    </row>
    <row r="215" spans="1:24" s="145" customFormat="1">
      <c r="A215" s="146"/>
      <c r="B215" s="130"/>
      <c r="C215" s="147"/>
      <c r="D215" s="147"/>
      <c r="E215" s="147"/>
      <c r="F215" s="147"/>
      <c r="G215" s="147"/>
      <c r="H215" s="147"/>
      <c r="I215" s="147"/>
      <c r="J215" s="147"/>
      <c r="K215" s="147"/>
      <c r="L215" s="147"/>
      <c r="M215" s="147"/>
      <c r="N215" s="147"/>
      <c r="O215" s="147"/>
      <c r="P215" s="147"/>
      <c r="Q215" s="147"/>
      <c r="R215" s="147"/>
      <c r="S215" s="147"/>
      <c r="T215" s="147"/>
      <c r="U215" s="147"/>
      <c r="V215" s="147"/>
      <c r="W215" s="148"/>
      <c r="X215" s="147"/>
    </row>
    <row r="216" spans="1:24" s="15" customFormat="1"/>
    <row r="217" spans="1:24" s="15" customFormat="1" ht="18.75" customHeight="1">
      <c r="A217" s="663" t="s">
        <v>256</v>
      </c>
      <c r="B217" s="663"/>
      <c r="C217" s="663"/>
      <c r="D217" s="663"/>
      <c r="E217" s="663"/>
      <c r="F217" s="663"/>
      <c r="G217" s="663"/>
      <c r="H217" s="663"/>
      <c r="I217" s="663"/>
      <c r="J217" s="663"/>
      <c r="K217" s="663"/>
      <c r="L217" s="663"/>
      <c r="M217" s="663"/>
      <c r="N217" s="663"/>
      <c r="O217" s="663"/>
      <c r="P217" s="663"/>
      <c r="Q217" s="663"/>
      <c r="R217" s="663"/>
      <c r="S217" s="663"/>
      <c r="T217" s="663"/>
      <c r="U217" s="663"/>
      <c r="V217" s="663"/>
      <c r="W217" s="663"/>
      <c r="X217" s="663"/>
    </row>
    <row r="218" spans="1:24" s="206" customFormat="1" ht="13.5" thickBot="1">
      <c r="A218" s="86" t="s">
        <v>92</v>
      </c>
      <c r="B218" s="86"/>
      <c r="C218" s="86"/>
      <c r="D218" s="86"/>
      <c r="E218" s="86"/>
      <c r="F218" s="86"/>
      <c r="G218" s="86"/>
      <c r="H218" s="86"/>
      <c r="I218" s="86"/>
      <c r="J218" s="86"/>
      <c r="K218" s="86"/>
      <c r="L218" s="86"/>
      <c r="M218" s="86"/>
      <c r="N218" s="86"/>
      <c r="O218" s="86"/>
      <c r="P218" s="86"/>
      <c r="Q218" s="86"/>
      <c r="R218" s="86"/>
      <c r="S218" s="86"/>
      <c r="T218" s="86"/>
      <c r="U218" s="86"/>
      <c r="V218" s="86"/>
      <c r="W218" s="86"/>
      <c r="X218" s="86"/>
    </row>
    <row r="219" spans="1:24" s="15" customFormat="1" ht="12.75" customHeight="1">
      <c r="A219" s="112" t="s">
        <v>2</v>
      </c>
      <c r="B219" s="113" t="s">
        <v>3</v>
      </c>
      <c r="C219" s="213">
        <v>2013</v>
      </c>
      <c r="D219" s="213">
        <v>2014</v>
      </c>
      <c r="E219" s="214">
        <v>2015</v>
      </c>
      <c r="F219" s="215">
        <v>2016</v>
      </c>
      <c r="G219" s="215">
        <v>2017</v>
      </c>
      <c r="H219" s="215">
        <v>2018</v>
      </c>
      <c r="I219" s="215">
        <v>2019</v>
      </c>
      <c r="J219" s="215">
        <v>2020</v>
      </c>
      <c r="K219" s="215">
        <v>2021</v>
      </c>
      <c r="L219" s="215">
        <v>2022</v>
      </c>
      <c r="M219" s="215">
        <v>2023</v>
      </c>
      <c r="N219" s="215">
        <v>2024</v>
      </c>
      <c r="O219" s="215">
        <v>2025</v>
      </c>
      <c r="P219" s="215">
        <v>2026</v>
      </c>
      <c r="Q219" s="215">
        <v>2027</v>
      </c>
      <c r="R219" s="215">
        <v>2028</v>
      </c>
      <c r="S219" s="215">
        <v>2029</v>
      </c>
      <c r="T219" s="215">
        <v>2030</v>
      </c>
      <c r="U219" s="215">
        <v>2031</v>
      </c>
      <c r="V219" s="215">
        <v>2032</v>
      </c>
      <c r="W219" s="664" t="s">
        <v>4</v>
      </c>
      <c r="X219" s="665" t="s">
        <v>5</v>
      </c>
    </row>
    <row r="220" spans="1:24" s="15" customFormat="1" ht="13.5" thickBot="1">
      <c r="A220" s="19" t="s">
        <v>6</v>
      </c>
      <c r="B220" s="20" t="s">
        <v>7</v>
      </c>
      <c r="C220" s="21">
        <v>1</v>
      </c>
      <c r="D220" s="21">
        <v>2</v>
      </c>
      <c r="E220" s="21">
        <v>3</v>
      </c>
      <c r="F220" s="21">
        <v>4</v>
      </c>
      <c r="G220" s="21">
        <v>5</v>
      </c>
      <c r="H220" s="21">
        <v>6</v>
      </c>
      <c r="I220" s="21">
        <v>7</v>
      </c>
      <c r="J220" s="21">
        <v>8</v>
      </c>
      <c r="K220" s="21">
        <v>9</v>
      </c>
      <c r="L220" s="21">
        <v>10</v>
      </c>
      <c r="M220" s="21">
        <v>11</v>
      </c>
      <c r="N220" s="21">
        <v>12</v>
      </c>
      <c r="O220" s="21">
        <v>13</v>
      </c>
      <c r="P220" s="21">
        <v>14</v>
      </c>
      <c r="Q220" s="21">
        <v>15</v>
      </c>
      <c r="R220" s="21">
        <v>16</v>
      </c>
      <c r="S220" s="21">
        <v>17</v>
      </c>
      <c r="T220" s="21">
        <v>18</v>
      </c>
      <c r="U220" s="21">
        <v>19</v>
      </c>
      <c r="V220" s="21">
        <v>20</v>
      </c>
      <c r="W220" s="661"/>
      <c r="X220" s="662"/>
    </row>
    <row r="221" spans="1:24" s="15" customFormat="1">
      <c r="A221" s="126"/>
      <c r="B221" s="183"/>
      <c r="C221" s="12"/>
      <c r="D221" s="12"/>
      <c r="E221" s="12"/>
      <c r="F221" s="12"/>
      <c r="G221" s="12"/>
      <c r="H221" s="12"/>
      <c r="I221" s="12"/>
      <c r="J221" s="12"/>
      <c r="K221" s="12"/>
      <c r="L221" s="12"/>
      <c r="M221" s="12"/>
      <c r="N221" s="12"/>
      <c r="O221" s="12"/>
      <c r="P221" s="12"/>
      <c r="Q221" s="12"/>
      <c r="R221" s="12"/>
      <c r="S221" s="12"/>
      <c r="T221" s="12"/>
      <c r="U221" s="12"/>
      <c r="V221" s="12"/>
      <c r="W221" s="216"/>
      <c r="X221" s="217"/>
    </row>
    <row r="222" spans="1:24" s="15" customFormat="1" ht="51">
      <c r="A222" s="154" t="s">
        <v>68</v>
      </c>
      <c r="B222" s="156" t="s">
        <v>251</v>
      </c>
      <c r="C222" s="157">
        <v>3.5000000000000003E-2</v>
      </c>
      <c r="D222" s="157">
        <v>1.6250000000000001E-2</v>
      </c>
      <c r="E222" s="157">
        <v>5.0000000000000001E-3</v>
      </c>
      <c r="F222" s="157">
        <v>5.0000000000000001E-3</v>
      </c>
      <c r="G222" s="157">
        <v>0</v>
      </c>
      <c r="H222" s="157">
        <v>0</v>
      </c>
      <c r="I222" s="157">
        <v>0</v>
      </c>
      <c r="J222" s="157">
        <v>0</v>
      </c>
      <c r="K222" s="157">
        <v>0</v>
      </c>
      <c r="L222" s="157">
        <v>0</v>
      </c>
      <c r="M222" s="157">
        <v>0</v>
      </c>
      <c r="N222" s="157">
        <v>0</v>
      </c>
      <c r="O222" s="157">
        <v>0</v>
      </c>
      <c r="P222" s="157">
        <v>0</v>
      </c>
      <c r="Q222" s="157">
        <v>0</v>
      </c>
      <c r="R222" s="157">
        <v>0</v>
      </c>
      <c r="S222" s="157">
        <v>0</v>
      </c>
      <c r="T222" s="157">
        <v>0</v>
      </c>
      <c r="U222" s="157">
        <v>0</v>
      </c>
      <c r="V222" s="157">
        <v>0</v>
      </c>
      <c r="W222" s="218">
        <v>6.1249999999999999E-2</v>
      </c>
      <c r="X222" s="219">
        <v>3.0625000000000001E-3</v>
      </c>
    </row>
    <row r="223" spans="1:24" s="15" customFormat="1" ht="38.25">
      <c r="A223" s="315" t="s">
        <v>149</v>
      </c>
      <c r="B223" s="156" t="s">
        <v>257</v>
      </c>
      <c r="C223" s="157">
        <v>0</v>
      </c>
      <c r="D223" s="157">
        <v>5</v>
      </c>
      <c r="E223" s="157">
        <v>0</v>
      </c>
      <c r="F223" s="157">
        <v>0</v>
      </c>
      <c r="G223" s="157">
        <v>0</v>
      </c>
      <c r="H223" s="157">
        <v>0</v>
      </c>
      <c r="I223" s="157">
        <v>0</v>
      </c>
      <c r="J223" s="157">
        <v>0</v>
      </c>
      <c r="K223" s="157">
        <v>0</v>
      </c>
      <c r="L223" s="157">
        <v>0</v>
      </c>
      <c r="M223" s="157">
        <v>0</v>
      </c>
      <c r="N223" s="157">
        <v>0</v>
      </c>
      <c r="O223" s="157">
        <v>0</v>
      </c>
      <c r="P223" s="157">
        <v>0</v>
      </c>
      <c r="Q223" s="157">
        <v>0</v>
      </c>
      <c r="R223" s="157">
        <v>0</v>
      </c>
      <c r="S223" s="157">
        <v>0</v>
      </c>
      <c r="T223" s="157">
        <v>0</v>
      </c>
      <c r="U223" s="157">
        <v>0</v>
      </c>
      <c r="V223" s="157">
        <v>0</v>
      </c>
      <c r="W223" s="218">
        <v>5</v>
      </c>
      <c r="X223" s="219">
        <v>0.25</v>
      </c>
    </row>
    <row r="224" spans="1:24" s="118" customFormat="1" ht="38.25">
      <c r="A224" s="315" t="s">
        <v>149</v>
      </c>
      <c r="B224" s="121" t="s">
        <v>254</v>
      </c>
      <c r="C224" s="122">
        <v>0</v>
      </c>
      <c r="D224" s="122">
        <v>10</v>
      </c>
      <c r="E224" s="123">
        <v>0</v>
      </c>
      <c r="F224" s="123">
        <v>0</v>
      </c>
      <c r="G224" s="203">
        <v>0</v>
      </c>
      <c r="H224" s="123">
        <v>0</v>
      </c>
      <c r="I224" s="123">
        <v>0</v>
      </c>
      <c r="J224" s="123">
        <v>0</v>
      </c>
      <c r="K224" s="123">
        <v>0</v>
      </c>
      <c r="L224" s="123">
        <v>0</v>
      </c>
      <c r="M224" s="123">
        <v>0</v>
      </c>
      <c r="N224" s="123">
        <v>0</v>
      </c>
      <c r="O224" s="123">
        <v>0</v>
      </c>
      <c r="P224" s="123">
        <v>0</v>
      </c>
      <c r="Q224" s="123">
        <v>0</v>
      </c>
      <c r="R224" s="123">
        <v>0</v>
      </c>
      <c r="S224" s="123">
        <v>0</v>
      </c>
      <c r="T224" s="123">
        <v>0</v>
      </c>
      <c r="U224" s="123">
        <v>0</v>
      </c>
      <c r="V224" s="123">
        <v>0</v>
      </c>
      <c r="W224" s="218">
        <v>10</v>
      </c>
      <c r="X224" s="219">
        <v>0.5</v>
      </c>
    </row>
    <row r="225" spans="1:24" s="118" customFormat="1" ht="38.25">
      <c r="A225" s="315" t="s">
        <v>149</v>
      </c>
      <c r="B225" s="121" t="s">
        <v>252</v>
      </c>
      <c r="C225" s="122">
        <v>0</v>
      </c>
      <c r="D225" s="122">
        <v>0</v>
      </c>
      <c r="E225" s="122">
        <v>12</v>
      </c>
      <c r="F225" s="122">
        <v>0</v>
      </c>
      <c r="G225" s="122">
        <v>0</v>
      </c>
      <c r="H225" s="122">
        <v>0</v>
      </c>
      <c r="I225" s="122">
        <v>0</v>
      </c>
      <c r="J225" s="122">
        <v>0</v>
      </c>
      <c r="K225" s="122">
        <v>0</v>
      </c>
      <c r="L225" s="122">
        <v>0</v>
      </c>
      <c r="M225" s="122">
        <v>0</v>
      </c>
      <c r="N225" s="122">
        <v>0</v>
      </c>
      <c r="O225" s="122">
        <v>0</v>
      </c>
      <c r="P225" s="122">
        <v>0</v>
      </c>
      <c r="Q225" s="122">
        <v>0</v>
      </c>
      <c r="R225" s="122">
        <v>0</v>
      </c>
      <c r="S225" s="122">
        <v>0</v>
      </c>
      <c r="T225" s="122">
        <v>0</v>
      </c>
      <c r="U225" s="122">
        <v>0</v>
      </c>
      <c r="V225" s="122">
        <v>0</v>
      </c>
      <c r="W225" s="218">
        <v>12</v>
      </c>
      <c r="X225" s="219">
        <v>0.6</v>
      </c>
    </row>
    <row r="226" spans="1:24" s="15" customFormat="1">
      <c r="A226" s="13"/>
      <c r="B226" s="127"/>
      <c r="C226" s="157"/>
      <c r="D226" s="157"/>
      <c r="E226" s="157"/>
      <c r="F226" s="157"/>
      <c r="G226" s="157"/>
      <c r="H226" s="157"/>
      <c r="I226" s="157"/>
      <c r="J226" s="157"/>
      <c r="K226" s="157"/>
      <c r="L226" s="157"/>
      <c r="M226" s="157"/>
      <c r="N226" s="157"/>
      <c r="O226" s="157"/>
      <c r="P226" s="157"/>
      <c r="Q226" s="157"/>
      <c r="R226" s="157"/>
      <c r="S226" s="157"/>
      <c r="T226" s="157"/>
      <c r="U226" s="157"/>
      <c r="V226" s="148"/>
      <c r="W226" s="218">
        <v>0</v>
      </c>
      <c r="X226" s="219">
        <v>0</v>
      </c>
    </row>
    <row r="227" spans="1:24" s="15" customFormat="1">
      <c r="A227" s="13"/>
      <c r="B227" s="121" t="s">
        <v>70</v>
      </c>
      <c r="C227" s="221">
        <v>0</v>
      </c>
      <c r="D227" s="221">
        <v>0</v>
      </c>
      <c r="E227" s="221">
        <v>0</v>
      </c>
      <c r="F227" s="221">
        <v>0</v>
      </c>
      <c r="G227" s="221">
        <v>0</v>
      </c>
      <c r="H227" s="221">
        <v>0</v>
      </c>
      <c r="I227" s="221">
        <v>0</v>
      </c>
      <c r="J227" s="221">
        <v>0</v>
      </c>
      <c r="K227" s="221">
        <v>0</v>
      </c>
      <c r="L227" s="221">
        <v>0</v>
      </c>
      <c r="M227" s="221">
        <v>0</v>
      </c>
      <c r="N227" s="221">
        <v>0</v>
      </c>
      <c r="O227" s="221">
        <v>0</v>
      </c>
      <c r="P227" s="221">
        <v>0</v>
      </c>
      <c r="Q227" s="221">
        <v>0</v>
      </c>
      <c r="R227" s="221">
        <v>0</v>
      </c>
      <c r="S227" s="221">
        <v>0</v>
      </c>
      <c r="T227" s="221">
        <v>0</v>
      </c>
      <c r="U227" s="221">
        <v>0</v>
      </c>
      <c r="V227" s="157">
        <v>0</v>
      </c>
      <c r="W227" s="218">
        <v>0</v>
      </c>
      <c r="X227" s="219">
        <v>0</v>
      </c>
    </row>
    <row r="228" spans="1:24" s="15" customFormat="1">
      <c r="A228" s="13"/>
      <c r="B228" s="121"/>
      <c r="C228" s="221"/>
      <c r="D228" s="221"/>
      <c r="E228" s="221"/>
      <c r="F228" s="221"/>
      <c r="G228" s="221"/>
      <c r="H228" s="221"/>
      <c r="I228" s="221"/>
      <c r="J228" s="221"/>
      <c r="K228" s="221"/>
      <c r="L228" s="221"/>
      <c r="M228" s="221"/>
      <c r="N228" s="221"/>
      <c r="O228" s="221"/>
      <c r="P228" s="221"/>
      <c r="Q228" s="221"/>
      <c r="R228" s="221"/>
      <c r="S228" s="221"/>
      <c r="T228" s="221"/>
      <c r="U228" s="221"/>
      <c r="V228" s="148"/>
      <c r="W228" s="218"/>
      <c r="X228" s="220"/>
    </row>
    <row r="229" spans="1:24" s="15" customFormat="1">
      <c r="A229" s="13"/>
      <c r="B229" s="128" t="s">
        <v>71</v>
      </c>
      <c r="C229" s="157">
        <v>3.5000000000000003E-2</v>
      </c>
      <c r="D229" s="157">
        <v>15.016249999999999</v>
      </c>
      <c r="E229" s="157">
        <v>12.005000000000001</v>
      </c>
      <c r="F229" s="157">
        <v>5.0000000000000001E-3</v>
      </c>
      <c r="G229" s="157">
        <v>0</v>
      </c>
      <c r="H229" s="157">
        <v>0</v>
      </c>
      <c r="I229" s="157">
        <v>0</v>
      </c>
      <c r="J229" s="157">
        <v>0</v>
      </c>
      <c r="K229" s="157">
        <v>0</v>
      </c>
      <c r="L229" s="157">
        <v>0</v>
      </c>
      <c r="M229" s="157">
        <v>0</v>
      </c>
      <c r="N229" s="157">
        <v>0</v>
      </c>
      <c r="O229" s="157">
        <v>0</v>
      </c>
      <c r="P229" s="157">
        <v>0</v>
      </c>
      <c r="Q229" s="157">
        <v>0</v>
      </c>
      <c r="R229" s="157">
        <v>0</v>
      </c>
      <c r="S229" s="157">
        <v>0</v>
      </c>
      <c r="T229" s="157">
        <v>0</v>
      </c>
      <c r="U229" s="157">
        <v>0</v>
      </c>
      <c r="V229" s="157">
        <v>0</v>
      </c>
      <c r="W229" s="218">
        <v>27.061249999999998</v>
      </c>
      <c r="X229" s="219">
        <v>1.3530624999999998</v>
      </c>
    </row>
    <row r="230" spans="1:24" s="15" customFormat="1">
      <c r="A230" s="13"/>
      <c r="B230" s="128" t="s">
        <v>72</v>
      </c>
      <c r="C230" s="157">
        <v>0</v>
      </c>
      <c r="D230" s="157">
        <v>0</v>
      </c>
      <c r="E230" s="157">
        <v>0</v>
      </c>
      <c r="F230" s="157">
        <v>0</v>
      </c>
      <c r="G230" s="157">
        <v>0</v>
      </c>
      <c r="H230" s="157">
        <v>0</v>
      </c>
      <c r="I230" s="157">
        <v>0</v>
      </c>
      <c r="J230" s="157">
        <v>0</v>
      </c>
      <c r="K230" s="157">
        <v>0</v>
      </c>
      <c r="L230" s="157">
        <v>0</v>
      </c>
      <c r="M230" s="157">
        <v>0</v>
      </c>
      <c r="N230" s="157">
        <v>0</v>
      </c>
      <c r="O230" s="157">
        <v>0</v>
      </c>
      <c r="P230" s="157">
        <v>0</v>
      </c>
      <c r="Q230" s="157">
        <v>0</v>
      </c>
      <c r="R230" s="157">
        <v>0</v>
      </c>
      <c r="S230" s="157">
        <v>0</v>
      </c>
      <c r="T230" s="157">
        <v>0</v>
      </c>
      <c r="U230" s="157">
        <v>0</v>
      </c>
      <c r="V230" s="157">
        <v>0</v>
      </c>
      <c r="W230" s="218">
        <v>0</v>
      </c>
      <c r="X230" s="219">
        <v>0</v>
      </c>
    </row>
    <row r="231" spans="1:24" s="15" customFormat="1">
      <c r="A231" s="129"/>
      <c r="B231" s="130" t="s">
        <v>22</v>
      </c>
      <c r="C231" s="222">
        <v>3.5000000000000003E-2</v>
      </c>
      <c r="D231" s="222">
        <v>15.016249999999999</v>
      </c>
      <c r="E231" s="222">
        <v>12.005000000000001</v>
      </c>
      <c r="F231" s="222">
        <v>5.0000000000000001E-3</v>
      </c>
      <c r="G231" s="222">
        <v>0</v>
      </c>
      <c r="H231" s="222">
        <v>0</v>
      </c>
      <c r="I231" s="222">
        <v>0</v>
      </c>
      <c r="J231" s="222">
        <v>0</v>
      </c>
      <c r="K231" s="222">
        <v>0</v>
      </c>
      <c r="L231" s="222">
        <v>0</v>
      </c>
      <c r="M231" s="222">
        <v>0</v>
      </c>
      <c r="N231" s="222">
        <v>0</v>
      </c>
      <c r="O231" s="222">
        <v>0</v>
      </c>
      <c r="P231" s="222">
        <v>0</v>
      </c>
      <c r="Q231" s="222">
        <v>0</v>
      </c>
      <c r="R231" s="222">
        <v>0</v>
      </c>
      <c r="S231" s="222">
        <v>0</v>
      </c>
      <c r="T231" s="222">
        <v>0</v>
      </c>
      <c r="U231" s="222">
        <v>0</v>
      </c>
      <c r="V231" s="222">
        <v>0</v>
      </c>
      <c r="W231" s="223">
        <v>27.061249999999998</v>
      </c>
      <c r="X231" s="224">
        <v>1.3530624999999998</v>
      </c>
    </row>
    <row r="232" spans="1:24" s="15" customFormat="1">
      <c r="A232" s="129"/>
      <c r="B232" s="135"/>
      <c r="C232" s="316"/>
      <c r="D232" s="316"/>
      <c r="E232" s="316"/>
      <c r="F232" s="316"/>
      <c r="G232" s="316"/>
      <c r="H232" s="316"/>
      <c r="I232" s="316"/>
      <c r="J232" s="316"/>
      <c r="K232" s="316"/>
      <c r="L232" s="316"/>
      <c r="M232" s="316"/>
      <c r="N232" s="316"/>
      <c r="O232" s="316"/>
      <c r="P232" s="316"/>
      <c r="Q232" s="316"/>
      <c r="R232" s="316"/>
      <c r="S232" s="316"/>
      <c r="T232" s="316"/>
      <c r="U232" s="316"/>
      <c r="V232" s="316"/>
      <c r="W232" s="241"/>
      <c r="X232" s="317"/>
    </row>
    <row r="233" spans="1:24" s="15" customFormat="1">
      <c r="A233" s="126"/>
      <c r="B233" s="128" t="s">
        <v>15</v>
      </c>
      <c r="C233" s="157">
        <v>0.96618357487922713</v>
      </c>
      <c r="D233" s="157">
        <v>0.93351070036640305</v>
      </c>
      <c r="E233" s="157">
        <v>0.90194270566802237</v>
      </c>
      <c r="F233" s="157">
        <v>0.87144222769857238</v>
      </c>
      <c r="G233" s="157">
        <v>0.84197316685852419</v>
      </c>
      <c r="H233" s="157">
        <v>0.81350064430775282</v>
      </c>
      <c r="I233" s="157">
        <v>0.78599096068381913</v>
      </c>
      <c r="J233" s="157">
        <v>0.75941155621625056</v>
      </c>
      <c r="K233" s="157">
        <v>0.73373097218961414</v>
      </c>
      <c r="L233" s="157">
        <v>0.70891881370977217</v>
      </c>
      <c r="M233" s="157">
        <v>0.68494571372924851</v>
      </c>
      <c r="N233" s="157">
        <v>0.66178329828912896</v>
      </c>
      <c r="O233" s="157">
        <v>0.63940415293635666</v>
      </c>
      <c r="P233" s="157">
        <v>0.61778179027667302</v>
      </c>
      <c r="Q233" s="157">
        <v>0.59689061862480497</v>
      </c>
      <c r="R233" s="157">
        <v>0.57670591171478747</v>
      </c>
      <c r="S233" s="157">
        <v>0.55720377943457733</v>
      </c>
      <c r="T233" s="157">
        <v>0.53836113955031628</v>
      </c>
      <c r="U233" s="157">
        <v>0.52015569038677911</v>
      </c>
      <c r="V233" s="157">
        <v>0.50256588443167061</v>
      </c>
      <c r="W233" s="218"/>
      <c r="X233" s="224"/>
    </row>
    <row r="234" spans="1:24" s="15" customFormat="1" ht="13.5" thickBot="1">
      <c r="A234" s="141"/>
      <c r="B234" s="20" t="s">
        <v>16</v>
      </c>
      <c r="C234" s="226">
        <v>3.3816425120772951E-2</v>
      </c>
      <c r="D234" s="226">
        <v>14.017830054376999</v>
      </c>
      <c r="E234" s="226">
        <v>10.82782218154461</v>
      </c>
      <c r="F234" s="226">
        <v>4.3572111384928619E-3</v>
      </c>
      <c r="G234" s="226">
        <v>0</v>
      </c>
      <c r="H234" s="226">
        <v>0</v>
      </c>
      <c r="I234" s="226">
        <v>0</v>
      </c>
      <c r="J234" s="226">
        <v>0</v>
      </c>
      <c r="K234" s="226">
        <v>0</v>
      </c>
      <c r="L234" s="226">
        <v>0</v>
      </c>
      <c r="M234" s="226">
        <v>0</v>
      </c>
      <c r="N234" s="226">
        <v>0</v>
      </c>
      <c r="O234" s="226">
        <v>0</v>
      </c>
      <c r="P234" s="226">
        <v>0</v>
      </c>
      <c r="Q234" s="226">
        <v>0</v>
      </c>
      <c r="R234" s="226">
        <v>0</v>
      </c>
      <c r="S234" s="226">
        <v>0</v>
      </c>
      <c r="T234" s="226">
        <v>0</v>
      </c>
      <c r="U234" s="226">
        <v>0</v>
      </c>
      <c r="V234" s="226">
        <v>0</v>
      </c>
      <c r="W234" s="143">
        <v>24.883825872180875</v>
      </c>
      <c r="X234" s="227"/>
    </row>
    <row r="235" spans="1:24" s="145" customFormat="1">
      <c r="A235" s="152" t="s">
        <v>255</v>
      </c>
      <c r="B235" s="130"/>
      <c r="C235" s="147"/>
      <c r="D235" s="147"/>
      <c r="E235" s="147"/>
      <c r="F235" s="147"/>
      <c r="G235" s="147"/>
      <c r="H235" s="147"/>
      <c r="I235" s="147"/>
      <c r="J235" s="147"/>
      <c r="K235" s="147"/>
      <c r="L235" s="147"/>
      <c r="M235" s="147"/>
      <c r="N235" s="147"/>
      <c r="O235" s="147"/>
      <c r="P235" s="147"/>
      <c r="Q235" s="147"/>
      <c r="R235" s="147"/>
      <c r="S235" s="147"/>
      <c r="T235" s="147"/>
      <c r="U235" s="147"/>
      <c r="V235" s="147"/>
      <c r="W235" s="148"/>
      <c r="X235" s="147"/>
    </row>
    <row r="236" spans="1:24" s="145" customFormat="1">
      <c r="A236" s="152"/>
      <c r="B236" s="130"/>
      <c r="C236" s="147"/>
      <c r="D236" s="147"/>
      <c r="E236" s="147"/>
      <c r="F236" s="147"/>
      <c r="G236" s="147"/>
      <c r="H236" s="147"/>
      <c r="I236" s="147"/>
      <c r="J236" s="147"/>
      <c r="K236" s="147"/>
      <c r="L236" s="147"/>
      <c r="M236" s="147"/>
      <c r="N236" s="147"/>
      <c r="O236" s="147"/>
      <c r="P236" s="147"/>
      <c r="Q236" s="147"/>
      <c r="R236" s="147"/>
      <c r="S236" s="147"/>
      <c r="T236" s="147"/>
      <c r="U236" s="147"/>
      <c r="V236" s="147"/>
      <c r="W236" s="148"/>
      <c r="X236" s="147"/>
    </row>
    <row r="237" spans="1:24" s="15" customFormat="1" ht="18.75" customHeight="1">
      <c r="A237" s="747" t="s">
        <v>776</v>
      </c>
      <c r="B237" s="747"/>
      <c r="C237" s="747"/>
      <c r="D237" s="747"/>
      <c r="E237" s="747"/>
      <c r="F237" s="747"/>
      <c r="G237" s="747"/>
      <c r="H237" s="747"/>
      <c r="I237" s="747"/>
      <c r="J237" s="747"/>
      <c r="K237" s="747"/>
      <c r="L237" s="747"/>
      <c r="M237" s="747"/>
      <c r="N237" s="747"/>
      <c r="O237" s="747"/>
      <c r="P237" s="747"/>
      <c r="Q237" s="747"/>
      <c r="R237" s="747"/>
      <c r="S237" s="747"/>
      <c r="T237" s="747"/>
      <c r="U237" s="747"/>
      <c r="V237" s="747"/>
      <c r="W237" s="747"/>
      <c r="X237" s="747"/>
    </row>
    <row r="238" spans="1:24">
      <c r="A238" s="15"/>
    </row>
    <row r="239" spans="1:24" ht="19.5" customHeight="1" thickBot="1">
      <c r="A239" s="667" t="s">
        <v>258</v>
      </c>
      <c r="B239" s="667"/>
      <c r="C239" s="667"/>
      <c r="D239" s="667"/>
      <c r="E239" s="667"/>
      <c r="F239" s="667"/>
      <c r="G239" s="667"/>
      <c r="H239" s="667"/>
      <c r="I239" s="667"/>
      <c r="J239" s="667"/>
      <c r="K239" s="667"/>
      <c r="L239" s="667"/>
      <c r="M239" s="667"/>
      <c r="N239" s="667"/>
      <c r="O239" s="667"/>
      <c r="P239" s="667"/>
      <c r="Q239" s="667"/>
      <c r="R239" s="667"/>
      <c r="S239" s="667"/>
      <c r="T239" s="667"/>
      <c r="U239" s="667"/>
      <c r="V239" s="667"/>
      <c r="W239" s="667"/>
      <c r="X239" s="667"/>
    </row>
    <row r="240" spans="1:24" s="15" customFormat="1" ht="12.75" customHeight="1">
      <c r="A240" s="112" t="s">
        <v>2</v>
      </c>
      <c r="B240" s="113" t="s">
        <v>3</v>
      </c>
      <c r="C240" s="213">
        <v>2013</v>
      </c>
      <c r="D240" s="213">
        <v>2014</v>
      </c>
      <c r="E240" s="214">
        <v>2015</v>
      </c>
      <c r="F240" s="215">
        <v>2016</v>
      </c>
      <c r="G240" s="215">
        <v>2017</v>
      </c>
      <c r="H240" s="215">
        <v>2018</v>
      </c>
      <c r="I240" s="215">
        <v>2019</v>
      </c>
      <c r="J240" s="215">
        <v>2020</v>
      </c>
      <c r="K240" s="215">
        <v>2021</v>
      </c>
      <c r="L240" s="215">
        <v>2022</v>
      </c>
      <c r="M240" s="215">
        <v>2023</v>
      </c>
      <c r="N240" s="215">
        <v>2024</v>
      </c>
      <c r="O240" s="215">
        <v>2025</v>
      </c>
      <c r="P240" s="215">
        <v>2026</v>
      </c>
      <c r="Q240" s="215">
        <v>2027</v>
      </c>
      <c r="R240" s="215">
        <v>2028</v>
      </c>
      <c r="S240" s="215">
        <v>2029</v>
      </c>
      <c r="T240" s="215">
        <v>2030</v>
      </c>
      <c r="U240" s="215">
        <v>2031</v>
      </c>
      <c r="V240" s="215">
        <v>2032</v>
      </c>
      <c r="W240" s="664" t="s">
        <v>4</v>
      </c>
      <c r="X240" s="665" t="s">
        <v>5</v>
      </c>
    </row>
    <row r="241" spans="1:24" s="15" customFormat="1" ht="13.5" thickBot="1">
      <c r="A241" s="19" t="s">
        <v>6</v>
      </c>
      <c r="B241" s="20" t="s">
        <v>7</v>
      </c>
      <c r="C241" s="21">
        <v>1</v>
      </c>
      <c r="D241" s="21">
        <v>2</v>
      </c>
      <c r="E241" s="21">
        <v>3</v>
      </c>
      <c r="F241" s="21">
        <v>4</v>
      </c>
      <c r="G241" s="21">
        <v>5</v>
      </c>
      <c r="H241" s="21">
        <v>6</v>
      </c>
      <c r="I241" s="21">
        <v>7</v>
      </c>
      <c r="J241" s="21">
        <v>8</v>
      </c>
      <c r="K241" s="21">
        <v>9</v>
      </c>
      <c r="L241" s="21">
        <v>10</v>
      </c>
      <c r="M241" s="21">
        <v>11</v>
      </c>
      <c r="N241" s="21">
        <v>12</v>
      </c>
      <c r="O241" s="21">
        <v>13</v>
      </c>
      <c r="P241" s="21">
        <v>14</v>
      </c>
      <c r="Q241" s="21">
        <v>15</v>
      </c>
      <c r="R241" s="21">
        <v>16</v>
      </c>
      <c r="S241" s="21">
        <v>17</v>
      </c>
      <c r="T241" s="21">
        <v>18</v>
      </c>
      <c r="U241" s="21">
        <v>19</v>
      </c>
      <c r="V241" s="21">
        <v>20</v>
      </c>
      <c r="W241" s="661"/>
      <c r="X241" s="662"/>
    </row>
    <row r="242" spans="1:24" s="15" customFormat="1">
      <c r="A242" s="126"/>
      <c r="B242" s="183"/>
      <c r="C242" s="12"/>
      <c r="D242" s="12"/>
      <c r="E242" s="12"/>
      <c r="F242" s="12"/>
      <c r="G242" s="12"/>
      <c r="H242" s="12"/>
      <c r="I242" s="12"/>
      <c r="J242" s="12"/>
      <c r="K242" s="12"/>
      <c r="L242" s="12"/>
      <c r="M242" s="12"/>
      <c r="N242" s="12"/>
      <c r="O242" s="12"/>
      <c r="P242" s="12"/>
      <c r="Q242" s="12"/>
      <c r="R242" s="12"/>
      <c r="S242" s="12"/>
      <c r="T242" s="12"/>
      <c r="U242" s="12"/>
      <c r="V242" s="12"/>
      <c r="W242" s="216"/>
      <c r="X242" s="217"/>
    </row>
    <row r="243" spans="1:24" s="15" customFormat="1" ht="38.25">
      <c r="A243" s="154" t="s">
        <v>68</v>
      </c>
      <c r="B243" s="156" t="s">
        <v>259</v>
      </c>
      <c r="C243" s="157">
        <v>2.2499999999999999E-2</v>
      </c>
      <c r="D243" s="157">
        <v>1.125E-2</v>
      </c>
      <c r="E243" s="157">
        <v>0</v>
      </c>
      <c r="F243" s="157">
        <v>0</v>
      </c>
      <c r="G243" s="157">
        <v>0</v>
      </c>
      <c r="H243" s="157">
        <v>0</v>
      </c>
      <c r="I243" s="157">
        <v>0</v>
      </c>
      <c r="J243" s="157">
        <v>0</v>
      </c>
      <c r="K243" s="157">
        <v>0</v>
      </c>
      <c r="L243" s="157">
        <v>0</v>
      </c>
      <c r="M243" s="157">
        <v>0</v>
      </c>
      <c r="N243" s="157">
        <v>0</v>
      </c>
      <c r="O243" s="157">
        <v>0</v>
      </c>
      <c r="P243" s="157">
        <v>0</v>
      </c>
      <c r="Q243" s="157">
        <v>0</v>
      </c>
      <c r="R243" s="157">
        <v>0</v>
      </c>
      <c r="S243" s="157">
        <v>0</v>
      </c>
      <c r="T243" s="157">
        <v>0</v>
      </c>
      <c r="U243" s="157">
        <v>0</v>
      </c>
      <c r="V243" s="157">
        <v>0</v>
      </c>
      <c r="W243" s="218">
        <v>3.3750000000000002E-2</v>
      </c>
      <c r="X243" s="219">
        <v>1.6875000000000002E-3</v>
      </c>
    </row>
    <row r="244" spans="1:24" s="118" customFormat="1" ht="38.25">
      <c r="A244" s="315" t="s">
        <v>149</v>
      </c>
      <c r="B244" s="121" t="s">
        <v>260</v>
      </c>
      <c r="C244" s="122">
        <v>0</v>
      </c>
      <c r="D244" s="122">
        <v>0</v>
      </c>
      <c r="E244" s="122">
        <v>15</v>
      </c>
      <c r="F244" s="123">
        <v>0</v>
      </c>
      <c r="G244" s="203">
        <v>0</v>
      </c>
      <c r="H244" s="123">
        <v>0</v>
      </c>
      <c r="I244" s="123">
        <v>0</v>
      </c>
      <c r="J244" s="123">
        <v>0</v>
      </c>
      <c r="K244" s="123">
        <v>0</v>
      </c>
      <c r="L244" s="123">
        <v>0</v>
      </c>
      <c r="M244" s="123">
        <v>0</v>
      </c>
      <c r="N244" s="123">
        <v>0</v>
      </c>
      <c r="O244" s="123">
        <v>0</v>
      </c>
      <c r="P244" s="123">
        <v>0</v>
      </c>
      <c r="Q244" s="123">
        <v>0</v>
      </c>
      <c r="R244" s="123">
        <v>0</v>
      </c>
      <c r="S244" s="123">
        <v>0</v>
      </c>
      <c r="T244" s="123">
        <v>0</v>
      </c>
      <c r="U244" s="123">
        <v>0</v>
      </c>
      <c r="V244" s="123">
        <v>0</v>
      </c>
      <c r="W244" s="218">
        <v>15</v>
      </c>
      <c r="X244" s="125">
        <v>0.75</v>
      </c>
    </row>
    <row r="245" spans="1:24" s="15" customFormat="1">
      <c r="A245" s="13"/>
      <c r="B245" s="127"/>
      <c r="C245" s="157"/>
      <c r="D245" s="157"/>
      <c r="E245" s="157"/>
      <c r="F245" s="157"/>
      <c r="G245" s="157"/>
      <c r="H245" s="157"/>
      <c r="I245" s="157"/>
      <c r="J245" s="157"/>
      <c r="K245" s="157"/>
      <c r="L245" s="157"/>
      <c r="M245" s="157"/>
      <c r="N245" s="157"/>
      <c r="O245" s="157"/>
      <c r="P245" s="157"/>
      <c r="Q245" s="157"/>
      <c r="R245" s="157"/>
      <c r="S245" s="157"/>
      <c r="T245" s="157"/>
      <c r="U245" s="157"/>
      <c r="V245" s="148"/>
      <c r="W245" s="218"/>
      <c r="X245" s="220"/>
    </row>
    <row r="246" spans="1:24" s="15" customFormat="1">
      <c r="A246" s="13"/>
      <c r="B246" s="121" t="s">
        <v>70</v>
      </c>
      <c r="C246" s="221">
        <v>0</v>
      </c>
      <c r="D246" s="221">
        <v>0</v>
      </c>
      <c r="E246" s="221">
        <v>0</v>
      </c>
      <c r="F246" s="221">
        <v>0</v>
      </c>
      <c r="G246" s="221">
        <v>0</v>
      </c>
      <c r="H246" s="221">
        <v>0</v>
      </c>
      <c r="I246" s="221">
        <v>0</v>
      </c>
      <c r="J246" s="221">
        <v>0</v>
      </c>
      <c r="K246" s="221">
        <v>0</v>
      </c>
      <c r="L246" s="221">
        <v>0</v>
      </c>
      <c r="M246" s="221">
        <v>0</v>
      </c>
      <c r="N246" s="221">
        <v>0</v>
      </c>
      <c r="O246" s="221">
        <v>0</v>
      </c>
      <c r="P246" s="221">
        <v>0</v>
      </c>
      <c r="Q246" s="221">
        <v>0</v>
      </c>
      <c r="R246" s="221">
        <v>0</v>
      </c>
      <c r="S246" s="221">
        <v>0</v>
      </c>
      <c r="T246" s="221">
        <v>0</v>
      </c>
      <c r="U246" s="221">
        <v>0</v>
      </c>
      <c r="V246" s="157">
        <v>0</v>
      </c>
      <c r="W246" s="218">
        <v>0</v>
      </c>
      <c r="X246" s="219">
        <v>0</v>
      </c>
    </row>
    <row r="247" spans="1:24" s="15" customFormat="1">
      <c r="A247" s="13"/>
      <c r="B247" s="121"/>
      <c r="C247" s="221"/>
      <c r="D247" s="221"/>
      <c r="E247" s="221"/>
      <c r="F247" s="221"/>
      <c r="G247" s="221"/>
      <c r="H247" s="221"/>
      <c r="I247" s="221"/>
      <c r="J247" s="221"/>
      <c r="K247" s="221"/>
      <c r="L247" s="221"/>
      <c r="M247" s="221"/>
      <c r="N247" s="221"/>
      <c r="O247" s="221"/>
      <c r="P247" s="221"/>
      <c r="Q247" s="221"/>
      <c r="R247" s="221"/>
      <c r="S247" s="221"/>
      <c r="T247" s="221"/>
      <c r="U247" s="221"/>
      <c r="V247" s="148"/>
      <c r="W247" s="218"/>
      <c r="X247" s="220"/>
    </row>
    <row r="248" spans="1:24" s="15" customFormat="1">
      <c r="A248" s="13"/>
      <c r="B248" s="128" t="s">
        <v>71</v>
      </c>
      <c r="C248" s="157">
        <v>2.2499999999999999E-2</v>
      </c>
      <c r="D248" s="157">
        <v>1.125E-2</v>
      </c>
      <c r="E248" s="157">
        <v>15</v>
      </c>
      <c r="F248" s="157">
        <v>0</v>
      </c>
      <c r="G248" s="157">
        <v>0</v>
      </c>
      <c r="H248" s="157">
        <v>0</v>
      </c>
      <c r="I248" s="157">
        <v>0</v>
      </c>
      <c r="J248" s="157">
        <v>0</v>
      </c>
      <c r="K248" s="157">
        <v>0</v>
      </c>
      <c r="L248" s="157">
        <v>0</v>
      </c>
      <c r="M248" s="157">
        <v>0</v>
      </c>
      <c r="N248" s="157">
        <v>0</v>
      </c>
      <c r="O248" s="157">
        <v>0</v>
      </c>
      <c r="P248" s="157">
        <v>0</v>
      </c>
      <c r="Q248" s="157">
        <v>0</v>
      </c>
      <c r="R248" s="157">
        <v>0</v>
      </c>
      <c r="S248" s="157">
        <v>0</v>
      </c>
      <c r="T248" s="157">
        <v>0</v>
      </c>
      <c r="U248" s="157">
        <v>0</v>
      </c>
      <c r="V248" s="157">
        <v>0</v>
      </c>
      <c r="W248" s="218">
        <v>15.03375</v>
      </c>
      <c r="X248" s="219">
        <v>0.75168749999999995</v>
      </c>
    </row>
    <row r="249" spans="1:24" s="15" customFormat="1">
      <c r="A249" s="13"/>
      <c r="B249" s="128" t="s">
        <v>72</v>
      </c>
      <c r="C249" s="157">
        <v>0</v>
      </c>
      <c r="D249" s="157">
        <v>0</v>
      </c>
      <c r="E249" s="157">
        <v>0</v>
      </c>
      <c r="F249" s="157">
        <v>0</v>
      </c>
      <c r="G249" s="157">
        <v>0</v>
      </c>
      <c r="H249" s="157">
        <v>0</v>
      </c>
      <c r="I249" s="157">
        <v>0</v>
      </c>
      <c r="J249" s="157">
        <v>0</v>
      </c>
      <c r="K249" s="157">
        <v>0</v>
      </c>
      <c r="L249" s="157">
        <v>0</v>
      </c>
      <c r="M249" s="157">
        <v>0</v>
      </c>
      <c r="N249" s="157">
        <v>0</v>
      </c>
      <c r="O249" s="157">
        <v>0</v>
      </c>
      <c r="P249" s="157">
        <v>0</v>
      </c>
      <c r="Q249" s="157">
        <v>0</v>
      </c>
      <c r="R249" s="157">
        <v>0</v>
      </c>
      <c r="S249" s="157">
        <v>0</v>
      </c>
      <c r="T249" s="157">
        <v>0</v>
      </c>
      <c r="U249" s="157">
        <v>0</v>
      </c>
      <c r="V249" s="157">
        <v>0</v>
      </c>
      <c r="W249" s="218">
        <v>0</v>
      </c>
      <c r="X249" s="219">
        <v>0</v>
      </c>
    </row>
    <row r="250" spans="1:24" s="15" customFormat="1">
      <c r="A250" s="129"/>
      <c r="B250" s="130" t="s">
        <v>22</v>
      </c>
      <c r="C250" s="222">
        <v>2.2499999999999999E-2</v>
      </c>
      <c r="D250" s="222">
        <v>1.125E-2</v>
      </c>
      <c r="E250" s="222">
        <v>15</v>
      </c>
      <c r="F250" s="222">
        <v>0</v>
      </c>
      <c r="G250" s="222">
        <v>0</v>
      </c>
      <c r="H250" s="222">
        <v>0</v>
      </c>
      <c r="I250" s="222">
        <v>0</v>
      </c>
      <c r="J250" s="222">
        <v>0</v>
      </c>
      <c r="K250" s="222">
        <v>0</v>
      </c>
      <c r="L250" s="222">
        <v>0</v>
      </c>
      <c r="M250" s="222">
        <v>0</v>
      </c>
      <c r="N250" s="222">
        <v>0</v>
      </c>
      <c r="O250" s="222">
        <v>0</v>
      </c>
      <c r="P250" s="222">
        <v>0</v>
      </c>
      <c r="Q250" s="222">
        <v>0</v>
      </c>
      <c r="R250" s="222">
        <v>0</v>
      </c>
      <c r="S250" s="222">
        <v>0</v>
      </c>
      <c r="T250" s="222">
        <v>0</v>
      </c>
      <c r="U250" s="222">
        <v>0</v>
      </c>
      <c r="V250" s="222">
        <v>0</v>
      </c>
      <c r="W250" s="223">
        <v>15.03375</v>
      </c>
      <c r="X250" s="224">
        <v>0.75168749999999995</v>
      </c>
    </row>
    <row r="251" spans="1:24" s="15" customFormat="1">
      <c r="A251" s="129"/>
      <c r="B251" s="135"/>
      <c r="C251" s="316"/>
      <c r="D251" s="316"/>
      <c r="E251" s="316"/>
      <c r="F251" s="316"/>
      <c r="G251" s="316"/>
      <c r="H251" s="316"/>
      <c r="I251" s="316"/>
      <c r="J251" s="316"/>
      <c r="K251" s="316"/>
      <c r="L251" s="316"/>
      <c r="M251" s="316"/>
      <c r="N251" s="316"/>
      <c r="O251" s="316"/>
      <c r="P251" s="316"/>
      <c r="Q251" s="316"/>
      <c r="R251" s="316"/>
      <c r="S251" s="316"/>
      <c r="T251" s="316"/>
      <c r="U251" s="316"/>
      <c r="V251" s="316"/>
      <c r="W251" s="241"/>
      <c r="X251" s="317"/>
    </row>
    <row r="252" spans="1:24" s="15" customFormat="1">
      <c r="A252" s="126"/>
      <c r="B252" s="128" t="s">
        <v>15</v>
      </c>
      <c r="C252" s="157">
        <v>0.96618357487922713</v>
      </c>
      <c r="D252" s="157">
        <v>0.93351070036640305</v>
      </c>
      <c r="E252" s="157">
        <v>0.90194270566802237</v>
      </c>
      <c r="F252" s="157">
        <v>0.87144222769857238</v>
      </c>
      <c r="G252" s="157">
        <v>0.84197316685852419</v>
      </c>
      <c r="H252" s="157">
        <v>0.81350064430775282</v>
      </c>
      <c r="I252" s="157">
        <v>0.78599096068381913</v>
      </c>
      <c r="J252" s="157">
        <v>0.75941155621625056</v>
      </c>
      <c r="K252" s="157">
        <v>0.73373097218961414</v>
      </c>
      <c r="L252" s="157">
        <v>0.70891881370977217</v>
      </c>
      <c r="M252" s="157">
        <v>0.68494571372924851</v>
      </c>
      <c r="N252" s="157">
        <v>0.66178329828912896</v>
      </c>
      <c r="O252" s="157">
        <v>0.63940415293635666</v>
      </c>
      <c r="P252" s="157">
        <v>0.61778179027667302</v>
      </c>
      <c r="Q252" s="157">
        <v>0.59689061862480497</v>
      </c>
      <c r="R252" s="157">
        <v>0.57670591171478747</v>
      </c>
      <c r="S252" s="157">
        <v>0.55720377943457733</v>
      </c>
      <c r="T252" s="157">
        <v>0.53836113955031628</v>
      </c>
      <c r="U252" s="157">
        <v>0.52015569038677911</v>
      </c>
      <c r="V252" s="157">
        <v>0.50256588443167061</v>
      </c>
      <c r="W252" s="218"/>
      <c r="X252" s="224"/>
    </row>
    <row r="253" spans="1:24" s="15" customFormat="1" ht="13.5" thickBot="1">
      <c r="A253" s="141"/>
      <c r="B253" s="20" t="s">
        <v>16</v>
      </c>
      <c r="C253" s="226">
        <v>2.1739130434782608E-2</v>
      </c>
      <c r="D253" s="226">
        <v>1.0501995379122034E-2</v>
      </c>
      <c r="E253" s="226">
        <v>13.529140585020336</v>
      </c>
      <c r="F253" s="226">
        <v>0</v>
      </c>
      <c r="G253" s="226">
        <v>0</v>
      </c>
      <c r="H253" s="226">
        <v>0</v>
      </c>
      <c r="I253" s="226">
        <v>0</v>
      </c>
      <c r="J253" s="226">
        <v>0</v>
      </c>
      <c r="K253" s="226">
        <v>0</v>
      </c>
      <c r="L253" s="226">
        <v>0</v>
      </c>
      <c r="M253" s="226">
        <v>0</v>
      </c>
      <c r="N253" s="226">
        <v>0</v>
      </c>
      <c r="O253" s="226">
        <v>0</v>
      </c>
      <c r="P253" s="226">
        <v>0</v>
      </c>
      <c r="Q253" s="226">
        <v>0</v>
      </c>
      <c r="R253" s="226">
        <v>0</v>
      </c>
      <c r="S253" s="226">
        <v>0</v>
      </c>
      <c r="T253" s="226">
        <v>0</v>
      </c>
      <c r="U253" s="226">
        <v>0</v>
      </c>
      <c r="V253" s="226">
        <v>0</v>
      </c>
      <c r="W253" s="143">
        <v>13.56138171083424</v>
      </c>
      <c r="X253" s="227"/>
    </row>
    <row r="254" spans="1:24" s="15" customFormat="1" ht="13.5" customHeight="1">
      <c r="A254" s="146" t="s">
        <v>261</v>
      </c>
      <c r="B254" s="16"/>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row>
    <row r="255" spans="1:24" s="145" customFormat="1">
      <c r="A255" s="146" t="s">
        <v>262</v>
      </c>
      <c r="B255" s="130"/>
      <c r="C255" s="147"/>
      <c r="D255" s="147"/>
      <c r="E255" s="147"/>
      <c r="F255" s="147"/>
      <c r="G255" s="147"/>
      <c r="H255" s="147"/>
      <c r="I255" s="147"/>
      <c r="J255" s="147"/>
      <c r="K255" s="147"/>
      <c r="L255" s="147"/>
      <c r="M255" s="147"/>
      <c r="N255" s="147"/>
      <c r="O255" s="147"/>
      <c r="P255" s="147"/>
      <c r="Q255" s="147"/>
      <c r="R255" s="147"/>
      <c r="S255" s="147"/>
      <c r="T255" s="147"/>
      <c r="U255" s="147"/>
      <c r="V255" s="147"/>
      <c r="W255" s="148"/>
      <c r="X255" s="147"/>
    </row>
    <row r="256" spans="1:24" s="145" customFormat="1">
      <c r="A256" s="146"/>
      <c r="B256" s="130"/>
      <c r="C256" s="147"/>
      <c r="D256" s="147"/>
      <c r="E256" s="147"/>
      <c r="F256" s="147"/>
      <c r="G256" s="147"/>
      <c r="H256" s="147"/>
      <c r="I256" s="147"/>
      <c r="J256" s="147"/>
      <c r="K256" s="147"/>
      <c r="L256" s="147"/>
      <c r="M256" s="147"/>
      <c r="N256" s="147"/>
      <c r="O256" s="147"/>
      <c r="P256" s="147"/>
      <c r="Q256" s="147"/>
      <c r="R256" s="147"/>
      <c r="S256" s="147"/>
      <c r="T256" s="147"/>
      <c r="U256" s="147"/>
      <c r="V256" s="147"/>
      <c r="W256" s="148"/>
      <c r="X256" s="147"/>
    </row>
    <row r="257" spans="1:24">
      <c r="A257" s="15"/>
    </row>
    <row r="258" spans="1:24" ht="21.75" customHeight="1" thickBot="1">
      <c r="A258" s="667" t="s">
        <v>263</v>
      </c>
      <c r="B258" s="667"/>
      <c r="C258" s="667"/>
      <c r="D258" s="667"/>
      <c r="E258" s="667"/>
      <c r="F258" s="667"/>
      <c r="G258" s="667"/>
      <c r="H258" s="667"/>
      <c r="I258" s="667"/>
      <c r="J258" s="667"/>
      <c r="K258" s="667"/>
      <c r="L258" s="667"/>
      <c r="M258" s="667"/>
      <c r="N258" s="667"/>
      <c r="O258" s="667"/>
      <c r="P258" s="667"/>
      <c r="Q258" s="667"/>
      <c r="R258" s="667"/>
      <c r="S258" s="667"/>
      <c r="T258" s="667"/>
      <c r="U258" s="667"/>
      <c r="V258" s="667"/>
      <c r="W258" s="667"/>
      <c r="X258" s="667"/>
    </row>
    <row r="259" spans="1:24" s="15" customFormat="1" ht="12.75" customHeight="1">
      <c r="A259" s="112" t="s">
        <v>2</v>
      </c>
      <c r="B259" s="113" t="s">
        <v>3</v>
      </c>
      <c r="C259" s="213">
        <v>2013</v>
      </c>
      <c r="D259" s="213">
        <v>2014</v>
      </c>
      <c r="E259" s="214">
        <v>2015</v>
      </c>
      <c r="F259" s="215">
        <v>2016</v>
      </c>
      <c r="G259" s="215">
        <v>2017</v>
      </c>
      <c r="H259" s="215">
        <v>2018</v>
      </c>
      <c r="I259" s="215">
        <v>2019</v>
      </c>
      <c r="J259" s="215">
        <v>2020</v>
      </c>
      <c r="K259" s="215">
        <v>2021</v>
      </c>
      <c r="L259" s="215">
        <v>2022</v>
      </c>
      <c r="M259" s="215">
        <v>2023</v>
      </c>
      <c r="N259" s="215">
        <v>2024</v>
      </c>
      <c r="O259" s="215">
        <v>2025</v>
      </c>
      <c r="P259" s="215">
        <v>2026</v>
      </c>
      <c r="Q259" s="215">
        <v>2027</v>
      </c>
      <c r="R259" s="215">
        <v>2028</v>
      </c>
      <c r="S259" s="215">
        <v>2029</v>
      </c>
      <c r="T259" s="215">
        <v>2030</v>
      </c>
      <c r="U259" s="215">
        <v>2031</v>
      </c>
      <c r="V259" s="215">
        <v>2032</v>
      </c>
      <c r="W259" s="664" t="s">
        <v>4</v>
      </c>
      <c r="X259" s="665" t="s">
        <v>5</v>
      </c>
    </row>
    <row r="260" spans="1:24" s="15" customFormat="1" ht="13.5" thickBot="1">
      <c r="A260" s="19" t="s">
        <v>6</v>
      </c>
      <c r="B260" s="20" t="s">
        <v>7</v>
      </c>
      <c r="C260" s="21">
        <v>1</v>
      </c>
      <c r="D260" s="21">
        <v>2</v>
      </c>
      <c r="E260" s="21">
        <v>3</v>
      </c>
      <c r="F260" s="21">
        <v>4</v>
      </c>
      <c r="G260" s="21">
        <v>5</v>
      </c>
      <c r="H260" s="21">
        <v>6</v>
      </c>
      <c r="I260" s="21">
        <v>7</v>
      </c>
      <c r="J260" s="21">
        <v>8</v>
      </c>
      <c r="K260" s="21">
        <v>9</v>
      </c>
      <c r="L260" s="21">
        <v>10</v>
      </c>
      <c r="M260" s="21">
        <v>11</v>
      </c>
      <c r="N260" s="21">
        <v>12</v>
      </c>
      <c r="O260" s="21">
        <v>13</v>
      </c>
      <c r="P260" s="21">
        <v>14</v>
      </c>
      <c r="Q260" s="21">
        <v>15</v>
      </c>
      <c r="R260" s="21">
        <v>16</v>
      </c>
      <c r="S260" s="21">
        <v>17</v>
      </c>
      <c r="T260" s="21">
        <v>18</v>
      </c>
      <c r="U260" s="21">
        <v>19</v>
      </c>
      <c r="V260" s="21">
        <v>20</v>
      </c>
      <c r="W260" s="661"/>
      <c r="X260" s="662"/>
    </row>
    <row r="261" spans="1:24" s="15" customFormat="1">
      <c r="A261" s="126"/>
      <c r="B261" s="183"/>
      <c r="C261" s="12"/>
      <c r="D261" s="12"/>
      <c r="E261" s="12"/>
      <c r="F261" s="12"/>
      <c r="G261" s="12"/>
      <c r="H261" s="12"/>
      <c r="I261" s="12"/>
      <c r="J261" s="12"/>
      <c r="K261" s="12"/>
      <c r="L261" s="12"/>
      <c r="M261" s="12"/>
      <c r="N261" s="12"/>
      <c r="O261" s="12"/>
      <c r="P261" s="12"/>
      <c r="Q261" s="12"/>
      <c r="R261" s="12"/>
      <c r="S261" s="12"/>
      <c r="T261" s="12"/>
      <c r="U261" s="12"/>
      <c r="V261" s="12"/>
      <c r="W261" s="216"/>
      <c r="X261" s="217"/>
    </row>
    <row r="262" spans="1:24" s="15" customFormat="1" ht="38.25">
      <c r="A262" s="154" t="s">
        <v>68</v>
      </c>
      <c r="B262" s="156" t="s">
        <v>264</v>
      </c>
      <c r="C262" s="157">
        <v>2.2499999999999999E-2</v>
      </c>
      <c r="D262" s="157">
        <v>1.125E-2</v>
      </c>
      <c r="E262" s="157">
        <v>0</v>
      </c>
      <c r="F262" s="157">
        <v>0</v>
      </c>
      <c r="G262" s="157">
        <v>0</v>
      </c>
      <c r="H262" s="157">
        <v>0</v>
      </c>
      <c r="I262" s="157">
        <v>0</v>
      </c>
      <c r="J262" s="157">
        <v>0</v>
      </c>
      <c r="K262" s="157">
        <v>0</v>
      </c>
      <c r="L262" s="157">
        <v>0</v>
      </c>
      <c r="M262" s="157">
        <v>0</v>
      </c>
      <c r="N262" s="157">
        <v>0</v>
      </c>
      <c r="O262" s="157">
        <v>0</v>
      </c>
      <c r="P262" s="157">
        <v>0</v>
      </c>
      <c r="Q262" s="157">
        <v>0</v>
      </c>
      <c r="R262" s="157">
        <v>0</v>
      </c>
      <c r="S262" s="157">
        <v>0</v>
      </c>
      <c r="T262" s="157">
        <v>0</v>
      </c>
      <c r="U262" s="157">
        <v>0</v>
      </c>
      <c r="V262" s="157">
        <v>0</v>
      </c>
      <c r="W262" s="218">
        <v>3.3750000000000002E-2</v>
      </c>
      <c r="X262" s="219">
        <v>1.6875000000000002E-3</v>
      </c>
    </row>
    <row r="263" spans="1:24" s="118" customFormat="1" ht="38.25">
      <c r="A263" s="315" t="s">
        <v>149</v>
      </c>
      <c r="B263" s="121" t="s">
        <v>265</v>
      </c>
      <c r="C263" s="122">
        <v>0</v>
      </c>
      <c r="D263" s="122">
        <v>0</v>
      </c>
      <c r="E263" s="122">
        <v>43</v>
      </c>
      <c r="F263" s="123">
        <v>0</v>
      </c>
      <c r="G263" s="203">
        <v>0</v>
      </c>
      <c r="H263" s="123">
        <v>0</v>
      </c>
      <c r="I263" s="123">
        <v>0</v>
      </c>
      <c r="J263" s="123">
        <v>0</v>
      </c>
      <c r="K263" s="123">
        <v>0</v>
      </c>
      <c r="L263" s="123">
        <v>0</v>
      </c>
      <c r="M263" s="123">
        <v>0</v>
      </c>
      <c r="N263" s="123">
        <v>0</v>
      </c>
      <c r="O263" s="123">
        <v>0</v>
      </c>
      <c r="P263" s="123">
        <v>0</v>
      </c>
      <c r="Q263" s="123">
        <v>0</v>
      </c>
      <c r="R263" s="123">
        <v>0</v>
      </c>
      <c r="S263" s="123">
        <v>0</v>
      </c>
      <c r="T263" s="123">
        <v>0</v>
      </c>
      <c r="U263" s="123">
        <v>0</v>
      </c>
      <c r="V263" s="123">
        <v>0</v>
      </c>
      <c r="W263" s="218">
        <v>43</v>
      </c>
      <c r="X263" s="125">
        <v>2.15</v>
      </c>
    </row>
    <row r="264" spans="1:24" s="15" customFormat="1">
      <c r="A264" s="13"/>
      <c r="B264" s="127"/>
      <c r="C264" s="157"/>
      <c r="D264" s="157"/>
      <c r="E264" s="157"/>
      <c r="F264" s="157"/>
      <c r="G264" s="157"/>
      <c r="H264" s="157"/>
      <c r="I264" s="157"/>
      <c r="J264" s="157"/>
      <c r="K264" s="157"/>
      <c r="L264" s="157"/>
      <c r="M264" s="157"/>
      <c r="N264" s="157"/>
      <c r="O264" s="157"/>
      <c r="P264" s="157"/>
      <c r="Q264" s="157"/>
      <c r="R264" s="157"/>
      <c r="S264" s="157"/>
      <c r="T264" s="157"/>
      <c r="U264" s="157"/>
      <c r="V264" s="148"/>
      <c r="W264" s="218"/>
      <c r="X264" s="220"/>
    </row>
    <row r="265" spans="1:24" s="15" customFormat="1">
      <c r="A265" s="13"/>
      <c r="B265" s="121" t="s">
        <v>70</v>
      </c>
      <c r="C265" s="221">
        <v>0</v>
      </c>
      <c r="D265" s="221">
        <v>0</v>
      </c>
      <c r="E265" s="221">
        <v>0</v>
      </c>
      <c r="F265" s="221">
        <v>0</v>
      </c>
      <c r="G265" s="221">
        <v>0</v>
      </c>
      <c r="H265" s="221">
        <v>0</v>
      </c>
      <c r="I265" s="221">
        <v>0</v>
      </c>
      <c r="J265" s="221">
        <v>0</v>
      </c>
      <c r="K265" s="221">
        <v>0</v>
      </c>
      <c r="L265" s="221">
        <v>0</v>
      </c>
      <c r="M265" s="221">
        <v>0</v>
      </c>
      <c r="N265" s="221">
        <v>0</v>
      </c>
      <c r="O265" s="221">
        <v>0</v>
      </c>
      <c r="P265" s="221">
        <v>0</v>
      </c>
      <c r="Q265" s="221">
        <v>0</v>
      </c>
      <c r="R265" s="221">
        <v>0</v>
      </c>
      <c r="S265" s="221">
        <v>0</v>
      </c>
      <c r="T265" s="221">
        <v>0</v>
      </c>
      <c r="U265" s="221">
        <v>0</v>
      </c>
      <c r="V265" s="157">
        <v>0</v>
      </c>
      <c r="W265" s="218">
        <v>0</v>
      </c>
      <c r="X265" s="219">
        <v>0</v>
      </c>
    </row>
    <row r="266" spans="1:24" s="15" customFormat="1">
      <c r="A266" s="13"/>
      <c r="B266" s="121"/>
      <c r="C266" s="221"/>
      <c r="D266" s="221"/>
      <c r="E266" s="221"/>
      <c r="F266" s="221"/>
      <c r="G266" s="221"/>
      <c r="H266" s="221"/>
      <c r="I266" s="221"/>
      <c r="J266" s="221"/>
      <c r="K266" s="221"/>
      <c r="L266" s="221"/>
      <c r="M266" s="221"/>
      <c r="N266" s="221"/>
      <c r="O266" s="221"/>
      <c r="P266" s="221"/>
      <c r="Q266" s="221"/>
      <c r="R266" s="221"/>
      <c r="S266" s="221"/>
      <c r="T266" s="221"/>
      <c r="U266" s="221"/>
      <c r="V266" s="148"/>
      <c r="W266" s="218"/>
      <c r="X266" s="220"/>
    </row>
    <row r="267" spans="1:24" s="15" customFormat="1">
      <c r="A267" s="13"/>
      <c r="B267" s="128" t="s">
        <v>71</v>
      </c>
      <c r="C267" s="157">
        <v>2.2499999999999999E-2</v>
      </c>
      <c r="D267" s="157">
        <v>1.125E-2</v>
      </c>
      <c r="E267" s="157">
        <v>43</v>
      </c>
      <c r="F267" s="157">
        <v>0</v>
      </c>
      <c r="G267" s="157">
        <v>0</v>
      </c>
      <c r="H267" s="157">
        <v>0</v>
      </c>
      <c r="I267" s="157">
        <v>0</v>
      </c>
      <c r="J267" s="157">
        <v>0</v>
      </c>
      <c r="K267" s="157">
        <v>0</v>
      </c>
      <c r="L267" s="157">
        <v>0</v>
      </c>
      <c r="M267" s="157">
        <v>0</v>
      </c>
      <c r="N267" s="157">
        <v>0</v>
      </c>
      <c r="O267" s="157">
        <v>0</v>
      </c>
      <c r="P267" s="157">
        <v>0</v>
      </c>
      <c r="Q267" s="157">
        <v>0</v>
      </c>
      <c r="R267" s="157">
        <v>0</v>
      </c>
      <c r="S267" s="157">
        <v>0</v>
      </c>
      <c r="T267" s="157">
        <v>0</v>
      </c>
      <c r="U267" s="157">
        <v>0</v>
      </c>
      <c r="V267" s="157">
        <v>0</v>
      </c>
      <c r="W267" s="218">
        <v>43.033749999999998</v>
      </c>
      <c r="X267" s="219">
        <v>2.1516875</v>
      </c>
    </row>
    <row r="268" spans="1:24" s="15" customFormat="1">
      <c r="A268" s="13"/>
      <c r="B268" s="128" t="s">
        <v>72</v>
      </c>
      <c r="C268" s="157">
        <v>0</v>
      </c>
      <c r="D268" s="157">
        <v>0</v>
      </c>
      <c r="E268" s="157">
        <v>0</v>
      </c>
      <c r="F268" s="157">
        <v>0</v>
      </c>
      <c r="G268" s="157">
        <v>0</v>
      </c>
      <c r="H268" s="157">
        <v>0</v>
      </c>
      <c r="I268" s="157">
        <v>0</v>
      </c>
      <c r="J268" s="157">
        <v>0</v>
      </c>
      <c r="K268" s="157">
        <v>0</v>
      </c>
      <c r="L268" s="157">
        <v>0</v>
      </c>
      <c r="M268" s="157">
        <v>0</v>
      </c>
      <c r="N268" s="157">
        <v>0</v>
      </c>
      <c r="O268" s="157">
        <v>0</v>
      </c>
      <c r="P268" s="157">
        <v>0</v>
      </c>
      <c r="Q268" s="157">
        <v>0</v>
      </c>
      <c r="R268" s="157">
        <v>0</v>
      </c>
      <c r="S268" s="157">
        <v>0</v>
      </c>
      <c r="T268" s="157">
        <v>0</v>
      </c>
      <c r="U268" s="157">
        <v>0</v>
      </c>
      <c r="V268" s="157">
        <v>0</v>
      </c>
      <c r="W268" s="218">
        <v>0</v>
      </c>
      <c r="X268" s="219">
        <v>0</v>
      </c>
    </row>
    <row r="269" spans="1:24" s="15" customFormat="1">
      <c r="A269" s="129"/>
      <c r="B269" s="130" t="s">
        <v>22</v>
      </c>
      <c r="C269" s="222">
        <v>2.2499999999999999E-2</v>
      </c>
      <c r="D269" s="222">
        <v>1.125E-2</v>
      </c>
      <c r="E269" s="222">
        <v>43</v>
      </c>
      <c r="F269" s="222">
        <v>0</v>
      </c>
      <c r="G269" s="222">
        <v>0</v>
      </c>
      <c r="H269" s="222">
        <v>0</v>
      </c>
      <c r="I269" s="222">
        <v>0</v>
      </c>
      <c r="J269" s="222">
        <v>0</v>
      </c>
      <c r="K269" s="222">
        <v>0</v>
      </c>
      <c r="L269" s="222">
        <v>0</v>
      </c>
      <c r="M269" s="222">
        <v>0</v>
      </c>
      <c r="N269" s="222">
        <v>0</v>
      </c>
      <c r="O269" s="222">
        <v>0</v>
      </c>
      <c r="P269" s="222">
        <v>0</v>
      </c>
      <c r="Q269" s="222">
        <v>0</v>
      </c>
      <c r="R269" s="222">
        <v>0</v>
      </c>
      <c r="S269" s="222">
        <v>0</v>
      </c>
      <c r="T269" s="222">
        <v>0</v>
      </c>
      <c r="U269" s="222">
        <v>0</v>
      </c>
      <c r="V269" s="222">
        <v>0</v>
      </c>
      <c r="W269" s="223">
        <v>43.033749999999998</v>
      </c>
      <c r="X269" s="224">
        <v>2.1516875</v>
      </c>
    </row>
    <row r="270" spans="1:24" s="15" customFormat="1">
      <c r="A270" s="129"/>
      <c r="B270" s="135"/>
      <c r="C270" s="316"/>
      <c r="D270" s="316"/>
      <c r="E270" s="316"/>
      <c r="F270" s="316"/>
      <c r="G270" s="316"/>
      <c r="H270" s="316"/>
      <c r="I270" s="316"/>
      <c r="J270" s="316"/>
      <c r="K270" s="316"/>
      <c r="L270" s="316"/>
      <c r="M270" s="316"/>
      <c r="N270" s="316"/>
      <c r="O270" s="316"/>
      <c r="P270" s="316"/>
      <c r="Q270" s="316"/>
      <c r="R270" s="316"/>
      <c r="S270" s="316"/>
      <c r="T270" s="316"/>
      <c r="U270" s="316"/>
      <c r="V270" s="316"/>
      <c r="W270" s="241"/>
      <c r="X270" s="317"/>
    </row>
    <row r="271" spans="1:24" s="15" customFormat="1">
      <c r="A271" s="126"/>
      <c r="B271" s="128" t="s">
        <v>15</v>
      </c>
      <c r="C271" s="157">
        <v>0.96618357487922713</v>
      </c>
      <c r="D271" s="157">
        <v>0.93351070036640305</v>
      </c>
      <c r="E271" s="157">
        <v>0.90194270566802237</v>
      </c>
      <c r="F271" s="157">
        <v>0.87144222769857238</v>
      </c>
      <c r="G271" s="157">
        <v>0.84197316685852419</v>
      </c>
      <c r="H271" s="157">
        <v>0.81350064430775282</v>
      </c>
      <c r="I271" s="157">
        <v>0.78599096068381913</v>
      </c>
      <c r="J271" s="157">
        <v>0.75941155621625056</v>
      </c>
      <c r="K271" s="157">
        <v>0.73373097218961414</v>
      </c>
      <c r="L271" s="157">
        <v>0.70891881370977217</v>
      </c>
      <c r="M271" s="157">
        <v>0.68494571372924851</v>
      </c>
      <c r="N271" s="157">
        <v>0.66178329828912896</v>
      </c>
      <c r="O271" s="157">
        <v>0.63940415293635666</v>
      </c>
      <c r="P271" s="157">
        <v>0.61778179027667302</v>
      </c>
      <c r="Q271" s="157">
        <v>0.59689061862480497</v>
      </c>
      <c r="R271" s="157">
        <v>0.57670591171478747</v>
      </c>
      <c r="S271" s="157">
        <v>0.55720377943457733</v>
      </c>
      <c r="T271" s="157">
        <v>0.53836113955031628</v>
      </c>
      <c r="U271" s="157">
        <v>0.52015569038677911</v>
      </c>
      <c r="V271" s="157">
        <v>0.50256588443167061</v>
      </c>
      <c r="W271" s="218"/>
      <c r="X271" s="224"/>
    </row>
    <row r="272" spans="1:24" s="15" customFormat="1" ht="13.5" thickBot="1">
      <c r="A272" s="141"/>
      <c r="B272" s="20" t="s">
        <v>16</v>
      </c>
      <c r="C272" s="226">
        <v>2.1739130434782608E-2</v>
      </c>
      <c r="D272" s="226">
        <v>1.0501995379122034E-2</v>
      </c>
      <c r="E272" s="226">
        <v>38.783536343724961</v>
      </c>
      <c r="F272" s="226">
        <v>0</v>
      </c>
      <c r="G272" s="226">
        <v>0</v>
      </c>
      <c r="H272" s="226">
        <v>0</v>
      </c>
      <c r="I272" s="226">
        <v>0</v>
      </c>
      <c r="J272" s="226">
        <v>0</v>
      </c>
      <c r="K272" s="226">
        <v>0</v>
      </c>
      <c r="L272" s="226">
        <v>0</v>
      </c>
      <c r="M272" s="226">
        <v>0</v>
      </c>
      <c r="N272" s="226">
        <v>0</v>
      </c>
      <c r="O272" s="226">
        <v>0</v>
      </c>
      <c r="P272" s="226">
        <v>0</v>
      </c>
      <c r="Q272" s="226">
        <v>0</v>
      </c>
      <c r="R272" s="226">
        <v>0</v>
      </c>
      <c r="S272" s="226">
        <v>0</v>
      </c>
      <c r="T272" s="226">
        <v>0</v>
      </c>
      <c r="U272" s="226">
        <v>0</v>
      </c>
      <c r="V272" s="226">
        <v>0</v>
      </c>
      <c r="W272" s="143">
        <v>38.815777469538865</v>
      </c>
      <c r="X272" s="227"/>
    </row>
    <row r="273" spans="1:24" s="145" customFormat="1">
      <c r="A273" s="146" t="s">
        <v>266</v>
      </c>
      <c r="B273" s="130"/>
      <c r="C273" s="147"/>
      <c r="D273" s="147"/>
      <c r="E273" s="147"/>
      <c r="F273" s="147"/>
      <c r="G273" s="147"/>
      <c r="H273" s="147"/>
      <c r="I273" s="147"/>
      <c r="J273" s="147"/>
      <c r="K273" s="147"/>
      <c r="L273" s="147"/>
      <c r="M273" s="147"/>
      <c r="N273" s="147"/>
      <c r="O273" s="147"/>
      <c r="P273" s="147"/>
      <c r="Q273" s="147"/>
      <c r="R273" s="147"/>
      <c r="S273" s="147"/>
      <c r="T273" s="147"/>
      <c r="U273" s="147"/>
      <c r="V273" s="147"/>
      <c r="W273" s="148"/>
      <c r="X273" s="147"/>
    </row>
    <row r="274" spans="1:24" s="145" customFormat="1">
      <c r="A274" s="146"/>
      <c r="B274" s="130"/>
      <c r="C274" s="147"/>
      <c r="D274" s="147"/>
      <c r="E274" s="147"/>
      <c r="F274" s="147"/>
      <c r="G274" s="147"/>
      <c r="H274" s="147"/>
      <c r="I274" s="147"/>
      <c r="J274" s="147"/>
      <c r="K274" s="147"/>
      <c r="L274" s="147"/>
      <c r="M274" s="147"/>
      <c r="N274" s="147"/>
      <c r="O274" s="147"/>
      <c r="P274" s="147"/>
      <c r="Q274" s="147"/>
      <c r="R274" s="147"/>
      <c r="S274" s="147"/>
      <c r="T274" s="147"/>
      <c r="U274" s="147"/>
      <c r="V274" s="147"/>
      <c r="W274" s="148"/>
      <c r="X274" s="147"/>
    </row>
    <row r="275" spans="1:24">
      <c r="A275" s="15"/>
    </row>
    <row r="276" spans="1:24" ht="23.25" customHeight="1" thickBot="1">
      <c r="A276" s="667" t="s">
        <v>267</v>
      </c>
      <c r="B276" s="667"/>
      <c r="C276" s="667"/>
      <c r="D276" s="667"/>
      <c r="E276" s="667"/>
      <c r="F276" s="667"/>
      <c r="G276" s="667"/>
      <c r="H276" s="667"/>
      <c r="I276" s="667"/>
      <c r="J276" s="667"/>
      <c r="K276" s="667"/>
      <c r="L276" s="667"/>
      <c r="M276" s="667"/>
      <c r="N276" s="667"/>
      <c r="O276" s="667"/>
      <c r="P276" s="667"/>
      <c r="Q276" s="667"/>
      <c r="R276" s="667"/>
      <c r="S276" s="667"/>
      <c r="T276" s="667"/>
      <c r="U276" s="667"/>
      <c r="V276" s="667"/>
      <c r="W276" s="667"/>
      <c r="X276" s="667"/>
    </row>
    <row r="277" spans="1:24" s="15" customFormat="1" ht="12.75" customHeight="1">
      <c r="A277" s="112" t="s">
        <v>2</v>
      </c>
      <c r="B277" s="113" t="s">
        <v>3</v>
      </c>
      <c r="C277" s="213">
        <v>2013</v>
      </c>
      <c r="D277" s="213">
        <v>2014</v>
      </c>
      <c r="E277" s="214">
        <v>2015</v>
      </c>
      <c r="F277" s="215">
        <v>2016</v>
      </c>
      <c r="G277" s="215">
        <v>2017</v>
      </c>
      <c r="H277" s="215">
        <v>2018</v>
      </c>
      <c r="I277" s="215">
        <v>2019</v>
      </c>
      <c r="J277" s="215">
        <v>2020</v>
      </c>
      <c r="K277" s="215">
        <v>2021</v>
      </c>
      <c r="L277" s="215">
        <v>2022</v>
      </c>
      <c r="M277" s="215">
        <v>2023</v>
      </c>
      <c r="N277" s="215">
        <v>2024</v>
      </c>
      <c r="O277" s="215">
        <v>2025</v>
      </c>
      <c r="P277" s="215">
        <v>2026</v>
      </c>
      <c r="Q277" s="215">
        <v>2027</v>
      </c>
      <c r="R277" s="215">
        <v>2028</v>
      </c>
      <c r="S277" s="215">
        <v>2029</v>
      </c>
      <c r="T277" s="215">
        <v>2030</v>
      </c>
      <c r="U277" s="215">
        <v>2031</v>
      </c>
      <c r="V277" s="215">
        <v>2032</v>
      </c>
      <c r="W277" s="664" t="s">
        <v>4</v>
      </c>
      <c r="X277" s="665" t="s">
        <v>5</v>
      </c>
    </row>
    <row r="278" spans="1:24" s="15" customFormat="1" ht="13.5" thickBot="1">
      <c r="A278" s="19" t="s">
        <v>6</v>
      </c>
      <c r="B278" s="20" t="s">
        <v>7</v>
      </c>
      <c r="C278" s="21">
        <v>1</v>
      </c>
      <c r="D278" s="21">
        <v>2</v>
      </c>
      <c r="E278" s="21">
        <v>3</v>
      </c>
      <c r="F278" s="21">
        <v>4</v>
      </c>
      <c r="G278" s="21">
        <v>5</v>
      </c>
      <c r="H278" s="21">
        <v>6</v>
      </c>
      <c r="I278" s="21">
        <v>7</v>
      </c>
      <c r="J278" s="21">
        <v>8</v>
      </c>
      <c r="K278" s="21">
        <v>9</v>
      </c>
      <c r="L278" s="21">
        <v>10</v>
      </c>
      <c r="M278" s="21">
        <v>11</v>
      </c>
      <c r="N278" s="21">
        <v>12</v>
      </c>
      <c r="O278" s="21">
        <v>13</v>
      </c>
      <c r="P278" s="21">
        <v>14</v>
      </c>
      <c r="Q278" s="21">
        <v>15</v>
      </c>
      <c r="R278" s="21">
        <v>16</v>
      </c>
      <c r="S278" s="21">
        <v>17</v>
      </c>
      <c r="T278" s="21">
        <v>18</v>
      </c>
      <c r="U278" s="21">
        <v>19</v>
      </c>
      <c r="V278" s="21">
        <v>20</v>
      </c>
      <c r="W278" s="661"/>
      <c r="X278" s="662"/>
    </row>
    <row r="279" spans="1:24" s="15" customFormat="1">
      <c r="A279" s="126"/>
      <c r="B279" s="183"/>
      <c r="C279" s="12"/>
      <c r="D279" s="12"/>
      <c r="E279" s="12"/>
      <c r="F279" s="12"/>
      <c r="G279" s="12"/>
      <c r="H279" s="12"/>
      <c r="I279" s="12"/>
      <c r="J279" s="12"/>
      <c r="K279" s="12"/>
      <c r="L279" s="12"/>
      <c r="M279" s="12"/>
      <c r="N279" s="12"/>
      <c r="O279" s="12"/>
      <c r="P279" s="12"/>
      <c r="Q279" s="12"/>
      <c r="R279" s="12"/>
      <c r="S279" s="12"/>
      <c r="T279" s="12"/>
      <c r="U279" s="12"/>
      <c r="V279" s="12"/>
      <c r="W279" s="216"/>
      <c r="X279" s="217"/>
    </row>
    <row r="280" spans="1:24" s="15" customFormat="1" ht="38.25">
      <c r="A280" s="154" t="s">
        <v>68</v>
      </c>
      <c r="B280" s="156" t="s">
        <v>264</v>
      </c>
      <c r="C280" s="157">
        <v>2.2499999999999999E-2</v>
      </c>
      <c r="D280" s="157">
        <v>0</v>
      </c>
      <c r="E280" s="157">
        <v>0</v>
      </c>
      <c r="F280" s="157">
        <v>0</v>
      </c>
      <c r="G280" s="157">
        <v>0</v>
      </c>
      <c r="H280" s="157">
        <v>0</v>
      </c>
      <c r="I280" s="157">
        <v>0</v>
      </c>
      <c r="J280" s="157">
        <v>0</v>
      </c>
      <c r="K280" s="157">
        <v>0</v>
      </c>
      <c r="L280" s="157">
        <v>0</v>
      </c>
      <c r="M280" s="157">
        <v>0</v>
      </c>
      <c r="N280" s="157">
        <v>0</v>
      </c>
      <c r="O280" s="157">
        <v>0</v>
      </c>
      <c r="P280" s="157">
        <v>0</v>
      </c>
      <c r="Q280" s="157">
        <v>0</v>
      </c>
      <c r="R280" s="157">
        <v>0</v>
      </c>
      <c r="S280" s="157">
        <v>0</v>
      </c>
      <c r="T280" s="157">
        <v>0</v>
      </c>
      <c r="U280" s="157">
        <v>0</v>
      </c>
      <c r="V280" s="157">
        <v>0</v>
      </c>
      <c r="W280" s="218">
        <v>2.2499999999999999E-2</v>
      </c>
      <c r="X280" s="219">
        <v>1.1249999999999999E-3</v>
      </c>
    </row>
    <row r="281" spans="1:24" s="118" customFormat="1" ht="38.25">
      <c r="A281" s="315" t="s">
        <v>149</v>
      </c>
      <c r="B281" s="121" t="s">
        <v>252</v>
      </c>
      <c r="C281" s="122">
        <v>0</v>
      </c>
      <c r="D281" s="122">
        <v>0</v>
      </c>
      <c r="E281" s="122">
        <v>16</v>
      </c>
      <c r="F281" s="123">
        <v>0</v>
      </c>
      <c r="G281" s="203">
        <v>0</v>
      </c>
      <c r="H281" s="123">
        <v>0</v>
      </c>
      <c r="I281" s="123">
        <v>0</v>
      </c>
      <c r="J281" s="123">
        <v>0</v>
      </c>
      <c r="K281" s="123">
        <v>0</v>
      </c>
      <c r="L281" s="123">
        <v>0</v>
      </c>
      <c r="M281" s="123">
        <v>0</v>
      </c>
      <c r="N281" s="123">
        <v>0</v>
      </c>
      <c r="O281" s="123">
        <v>0</v>
      </c>
      <c r="P281" s="123">
        <v>0</v>
      </c>
      <c r="Q281" s="123">
        <v>0</v>
      </c>
      <c r="R281" s="123">
        <v>0</v>
      </c>
      <c r="S281" s="123">
        <v>0</v>
      </c>
      <c r="T281" s="123">
        <v>0</v>
      </c>
      <c r="U281" s="123">
        <v>0</v>
      </c>
      <c r="V281" s="123">
        <v>0</v>
      </c>
      <c r="W281" s="218">
        <v>16</v>
      </c>
      <c r="X281" s="125">
        <v>0.8</v>
      </c>
    </row>
    <row r="282" spans="1:24" s="15" customFormat="1">
      <c r="A282" s="13"/>
      <c r="B282" s="127"/>
      <c r="C282" s="157"/>
      <c r="D282" s="157"/>
      <c r="E282" s="157"/>
      <c r="F282" s="157"/>
      <c r="G282" s="157"/>
      <c r="H282" s="157"/>
      <c r="I282" s="157"/>
      <c r="J282" s="157"/>
      <c r="K282" s="157"/>
      <c r="L282" s="157"/>
      <c r="M282" s="157"/>
      <c r="N282" s="157"/>
      <c r="O282" s="157"/>
      <c r="P282" s="157"/>
      <c r="Q282" s="157"/>
      <c r="R282" s="157"/>
      <c r="S282" s="157"/>
      <c r="T282" s="157"/>
      <c r="U282" s="157"/>
      <c r="V282" s="148"/>
      <c r="W282" s="218"/>
      <c r="X282" s="220"/>
    </row>
    <row r="283" spans="1:24" s="15" customFormat="1">
      <c r="A283" s="13"/>
      <c r="B283" s="121" t="s">
        <v>70</v>
      </c>
      <c r="C283" s="221">
        <v>0</v>
      </c>
      <c r="D283" s="221">
        <v>0</v>
      </c>
      <c r="E283" s="221">
        <v>0</v>
      </c>
      <c r="F283" s="221">
        <v>0</v>
      </c>
      <c r="G283" s="221">
        <v>0</v>
      </c>
      <c r="H283" s="221">
        <v>0</v>
      </c>
      <c r="I283" s="221">
        <v>0</v>
      </c>
      <c r="J283" s="221">
        <v>0</v>
      </c>
      <c r="K283" s="221">
        <v>0</v>
      </c>
      <c r="L283" s="221">
        <v>0</v>
      </c>
      <c r="M283" s="221">
        <v>0</v>
      </c>
      <c r="N283" s="221">
        <v>0</v>
      </c>
      <c r="O283" s="221">
        <v>0</v>
      </c>
      <c r="P283" s="221">
        <v>0</v>
      </c>
      <c r="Q283" s="221">
        <v>0</v>
      </c>
      <c r="R283" s="221">
        <v>0</v>
      </c>
      <c r="S283" s="221">
        <v>0</v>
      </c>
      <c r="T283" s="221">
        <v>0</v>
      </c>
      <c r="U283" s="221">
        <v>0</v>
      </c>
      <c r="V283" s="157">
        <v>0</v>
      </c>
      <c r="W283" s="218">
        <v>0</v>
      </c>
      <c r="X283" s="219">
        <v>0</v>
      </c>
    </row>
    <row r="284" spans="1:24" s="15" customFormat="1">
      <c r="A284" s="13"/>
      <c r="B284" s="121"/>
      <c r="C284" s="221"/>
      <c r="D284" s="221"/>
      <c r="E284" s="221"/>
      <c r="F284" s="221"/>
      <c r="G284" s="221"/>
      <c r="H284" s="221"/>
      <c r="I284" s="221"/>
      <c r="J284" s="221"/>
      <c r="K284" s="221"/>
      <c r="L284" s="221"/>
      <c r="M284" s="221"/>
      <c r="N284" s="221"/>
      <c r="O284" s="221"/>
      <c r="P284" s="221"/>
      <c r="Q284" s="221"/>
      <c r="R284" s="221"/>
      <c r="S284" s="221"/>
      <c r="T284" s="221"/>
      <c r="U284" s="221"/>
      <c r="V284" s="148"/>
      <c r="W284" s="218"/>
      <c r="X284" s="220"/>
    </row>
    <row r="285" spans="1:24" s="15" customFormat="1">
      <c r="A285" s="13"/>
      <c r="B285" s="128" t="s">
        <v>71</v>
      </c>
      <c r="C285" s="157">
        <v>2.2499999999999999E-2</v>
      </c>
      <c r="D285" s="157">
        <v>0</v>
      </c>
      <c r="E285" s="157">
        <v>16</v>
      </c>
      <c r="F285" s="157">
        <v>0</v>
      </c>
      <c r="G285" s="157">
        <v>0</v>
      </c>
      <c r="H285" s="157">
        <v>0</v>
      </c>
      <c r="I285" s="157">
        <v>0</v>
      </c>
      <c r="J285" s="157">
        <v>0</v>
      </c>
      <c r="K285" s="157">
        <v>0</v>
      </c>
      <c r="L285" s="157">
        <v>0</v>
      </c>
      <c r="M285" s="157">
        <v>0</v>
      </c>
      <c r="N285" s="157">
        <v>0</v>
      </c>
      <c r="O285" s="157">
        <v>0</v>
      </c>
      <c r="P285" s="157">
        <v>0</v>
      </c>
      <c r="Q285" s="157">
        <v>0</v>
      </c>
      <c r="R285" s="157">
        <v>0</v>
      </c>
      <c r="S285" s="157">
        <v>0</v>
      </c>
      <c r="T285" s="157">
        <v>0</v>
      </c>
      <c r="U285" s="157">
        <v>0</v>
      </c>
      <c r="V285" s="157">
        <v>0</v>
      </c>
      <c r="W285" s="218">
        <v>16.022500000000001</v>
      </c>
      <c r="X285" s="219">
        <v>0.80112500000000009</v>
      </c>
    </row>
    <row r="286" spans="1:24" s="15" customFormat="1">
      <c r="A286" s="13"/>
      <c r="B286" s="128" t="s">
        <v>72</v>
      </c>
      <c r="C286" s="157">
        <v>0</v>
      </c>
      <c r="D286" s="157">
        <v>0</v>
      </c>
      <c r="E286" s="157">
        <v>0</v>
      </c>
      <c r="F286" s="157">
        <v>0</v>
      </c>
      <c r="G286" s="157">
        <v>0</v>
      </c>
      <c r="H286" s="157">
        <v>0</v>
      </c>
      <c r="I286" s="157">
        <v>0</v>
      </c>
      <c r="J286" s="157">
        <v>0</v>
      </c>
      <c r="K286" s="157">
        <v>0</v>
      </c>
      <c r="L286" s="157">
        <v>0</v>
      </c>
      <c r="M286" s="157">
        <v>0</v>
      </c>
      <c r="N286" s="157">
        <v>0</v>
      </c>
      <c r="O286" s="157">
        <v>0</v>
      </c>
      <c r="P286" s="157">
        <v>0</v>
      </c>
      <c r="Q286" s="157">
        <v>0</v>
      </c>
      <c r="R286" s="157">
        <v>0</v>
      </c>
      <c r="S286" s="157">
        <v>0</v>
      </c>
      <c r="T286" s="157">
        <v>0</v>
      </c>
      <c r="U286" s="157">
        <v>0</v>
      </c>
      <c r="V286" s="157">
        <v>0</v>
      </c>
      <c r="W286" s="218">
        <v>0</v>
      </c>
      <c r="X286" s="219">
        <v>0</v>
      </c>
    </row>
    <row r="287" spans="1:24" s="15" customFormat="1">
      <c r="A287" s="129"/>
      <c r="B287" s="130" t="s">
        <v>22</v>
      </c>
      <c r="C287" s="222">
        <v>2.2499999999999999E-2</v>
      </c>
      <c r="D287" s="222">
        <v>0</v>
      </c>
      <c r="E287" s="222">
        <v>16</v>
      </c>
      <c r="F287" s="222">
        <v>0</v>
      </c>
      <c r="G287" s="222">
        <v>0</v>
      </c>
      <c r="H287" s="222">
        <v>0</v>
      </c>
      <c r="I287" s="222">
        <v>0</v>
      </c>
      <c r="J287" s="222">
        <v>0</v>
      </c>
      <c r="K287" s="222">
        <v>0</v>
      </c>
      <c r="L287" s="222">
        <v>0</v>
      </c>
      <c r="M287" s="222">
        <v>0</v>
      </c>
      <c r="N287" s="222">
        <v>0</v>
      </c>
      <c r="O287" s="222">
        <v>0</v>
      </c>
      <c r="P287" s="222">
        <v>0</v>
      </c>
      <c r="Q287" s="222">
        <v>0</v>
      </c>
      <c r="R287" s="222">
        <v>0</v>
      </c>
      <c r="S287" s="222">
        <v>0</v>
      </c>
      <c r="T287" s="222">
        <v>0</v>
      </c>
      <c r="U287" s="222">
        <v>0</v>
      </c>
      <c r="V287" s="222">
        <v>0</v>
      </c>
      <c r="W287" s="223">
        <v>16.022500000000001</v>
      </c>
      <c r="X287" s="224">
        <v>0.80112500000000009</v>
      </c>
    </row>
    <row r="288" spans="1:24" s="15" customFormat="1">
      <c r="A288" s="129"/>
      <c r="B288" s="135"/>
      <c r="C288" s="316"/>
      <c r="D288" s="316"/>
      <c r="E288" s="316"/>
      <c r="F288" s="316"/>
      <c r="G288" s="316"/>
      <c r="H288" s="316"/>
      <c r="I288" s="316"/>
      <c r="J288" s="316"/>
      <c r="K288" s="316"/>
      <c r="L288" s="316"/>
      <c r="M288" s="316"/>
      <c r="N288" s="316"/>
      <c r="O288" s="316"/>
      <c r="P288" s="316"/>
      <c r="Q288" s="316"/>
      <c r="R288" s="316"/>
      <c r="S288" s="316"/>
      <c r="T288" s="316"/>
      <c r="U288" s="316"/>
      <c r="V288" s="316"/>
      <c r="W288" s="241"/>
      <c r="X288" s="317"/>
    </row>
    <row r="289" spans="1:24" s="15" customFormat="1">
      <c r="A289" s="126"/>
      <c r="B289" s="128" t="s">
        <v>15</v>
      </c>
      <c r="C289" s="157">
        <v>0.96618357487922713</v>
      </c>
      <c r="D289" s="157">
        <v>0.93351070036640305</v>
      </c>
      <c r="E289" s="157">
        <v>0.90194270566802237</v>
      </c>
      <c r="F289" s="157">
        <v>0.87144222769857238</v>
      </c>
      <c r="G289" s="157">
        <v>0.84197316685852419</v>
      </c>
      <c r="H289" s="157">
        <v>0.81350064430775282</v>
      </c>
      <c r="I289" s="157">
        <v>0.78599096068381913</v>
      </c>
      <c r="J289" s="157">
        <v>0.75941155621625056</v>
      </c>
      <c r="K289" s="157">
        <v>0.73373097218961414</v>
      </c>
      <c r="L289" s="157">
        <v>0.70891881370977217</v>
      </c>
      <c r="M289" s="157">
        <v>0.68494571372924851</v>
      </c>
      <c r="N289" s="157">
        <v>0.66178329828912896</v>
      </c>
      <c r="O289" s="157">
        <v>0.63940415293635666</v>
      </c>
      <c r="P289" s="157">
        <v>0.61778179027667302</v>
      </c>
      <c r="Q289" s="157">
        <v>0.59689061862480497</v>
      </c>
      <c r="R289" s="157">
        <v>0.57670591171478747</v>
      </c>
      <c r="S289" s="157">
        <v>0.55720377943457733</v>
      </c>
      <c r="T289" s="157">
        <v>0.53836113955031628</v>
      </c>
      <c r="U289" s="157">
        <v>0.52015569038677911</v>
      </c>
      <c r="V289" s="157">
        <v>0.50256588443167061</v>
      </c>
      <c r="W289" s="218"/>
      <c r="X289" s="224"/>
    </row>
    <row r="290" spans="1:24" s="15" customFormat="1" ht="13.5" thickBot="1">
      <c r="A290" s="141"/>
      <c r="B290" s="20" t="s">
        <v>16</v>
      </c>
      <c r="C290" s="226">
        <v>2.1739130434782608E-2</v>
      </c>
      <c r="D290" s="226">
        <v>0</v>
      </c>
      <c r="E290" s="226">
        <v>14.431083290688358</v>
      </c>
      <c r="F290" s="226">
        <v>0</v>
      </c>
      <c r="G290" s="226">
        <v>0</v>
      </c>
      <c r="H290" s="226">
        <v>0</v>
      </c>
      <c r="I290" s="226">
        <v>0</v>
      </c>
      <c r="J290" s="226">
        <v>0</v>
      </c>
      <c r="K290" s="226">
        <v>0</v>
      </c>
      <c r="L290" s="226">
        <v>0</v>
      </c>
      <c r="M290" s="226">
        <v>0</v>
      </c>
      <c r="N290" s="226">
        <v>0</v>
      </c>
      <c r="O290" s="226">
        <v>0</v>
      </c>
      <c r="P290" s="226">
        <v>0</v>
      </c>
      <c r="Q290" s="226">
        <v>0</v>
      </c>
      <c r="R290" s="226">
        <v>0</v>
      </c>
      <c r="S290" s="226">
        <v>0</v>
      </c>
      <c r="T290" s="226">
        <v>0</v>
      </c>
      <c r="U290" s="226">
        <v>0</v>
      </c>
      <c r="V290" s="226">
        <v>0</v>
      </c>
      <c r="W290" s="143">
        <v>14.452822421123141</v>
      </c>
      <c r="X290" s="227"/>
    </row>
    <row r="291" spans="1:24" s="145" customFormat="1">
      <c r="A291" s="146" t="s">
        <v>266</v>
      </c>
      <c r="B291" s="130"/>
      <c r="C291" s="147"/>
      <c r="D291" s="147"/>
      <c r="E291" s="147"/>
      <c r="F291" s="147"/>
      <c r="G291" s="147"/>
      <c r="H291" s="147"/>
      <c r="I291" s="147"/>
      <c r="J291" s="147"/>
      <c r="K291" s="147"/>
      <c r="L291" s="147"/>
      <c r="M291" s="147"/>
      <c r="N291" s="147"/>
      <c r="O291" s="147"/>
      <c r="P291" s="147"/>
      <c r="Q291" s="147"/>
      <c r="R291" s="147"/>
      <c r="S291" s="147"/>
      <c r="T291" s="147"/>
      <c r="U291" s="147"/>
      <c r="V291" s="147"/>
      <c r="W291" s="148"/>
      <c r="X291" s="147"/>
    </row>
    <row r="292" spans="1:24" s="145" customFormat="1">
      <c r="A292" s="146"/>
      <c r="B292" s="130"/>
      <c r="C292" s="147"/>
      <c r="D292" s="147"/>
      <c r="E292" s="147"/>
      <c r="F292" s="147"/>
      <c r="G292" s="147"/>
      <c r="H292" s="147"/>
      <c r="I292" s="147"/>
      <c r="J292" s="147"/>
      <c r="K292" s="147"/>
      <c r="L292" s="147"/>
      <c r="M292" s="147"/>
      <c r="N292" s="147"/>
      <c r="O292" s="147"/>
      <c r="P292" s="147"/>
      <c r="Q292" s="147"/>
      <c r="R292" s="147"/>
      <c r="S292" s="147"/>
      <c r="T292" s="147"/>
      <c r="U292" s="147"/>
      <c r="V292" s="147"/>
      <c r="W292" s="148"/>
      <c r="X292" s="147"/>
    </row>
    <row r="293" spans="1:24">
      <c r="A293" s="15"/>
    </row>
    <row r="294" spans="1:24" ht="21.75" customHeight="1" thickBot="1">
      <c r="A294" s="667" t="s">
        <v>268</v>
      </c>
      <c r="B294" s="667"/>
      <c r="C294" s="667"/>
      <c r="D294" s="667"/>
      <c r="E294" s="667"/>
      <c r="F294" s="667"/>
      <c r="G294" s="667"/>
      <c r="H294" s="667"/>
      <c r="I294" s="667"/>
      <c r="J294" s="667"/>
      <c r="K294" s="667"/>
      <c r="L294" s="667"/>
      <c r="M294" s="667"/>
      <c r="N294" s="667"/>
      <c r="O294" s="667"/>
      <c r="P294" s="667"/>
      <c r="Q294" s="667"/>
      <c r="R294" s="667"/>
      <c r="S294" s="667"/>
      <c r="T294" s="667"/>
      <c r="U294" s="667"/>
      <c r="V294" s="667"/>
      <c r="W294" s="667"/>
      <c r="X294" s="667"/>
    </row>
    <row r="295" spans="1:24" s="15" customFormat="1" ht="12.75" customHeight="1">
      <c r="A295" s="112" t="s">
        <v>2</v>
      </c>
      <c r="B295" s="113" t="s">
        <v>3</v>
      </c>
      <c r="C295" s="213">
        <v>2013</v>
      </c>
      <c r="D295" s="213">
        <v>2014</v>
      </c>
      <c r="E295" s="214">
        <v>2015</v>
      </c>
      <c r="F295" s="215">
        <v>2016</v>
      </c>
      <c r="G295" s="215">
        <v>2017</v>
      </c>
      <c r="H295" s="215">
        <v>2018</v>
      </c>
      <c r="I295" s="215">
        <v>2019</v>
      </c>
      <c r="J295" s="215">
        <v>2020</v>
      </c>
      <c r="K295" s="215">
        <v>2021</v>
      </c>
      <c r="L295" s="215">
        <v>2022</v>
      </c>
      <c r="M295" s="215">
        <v>2023</v>
      </c>
      <c r="N295" s="215">
        <v>2024</v>
      </c>
      <c r="O295" s="215">
        <v>2025</v>
      </c>
      <c r="P295" s="215">
        <v>2026</v>
      </c>
      <c r="Q295" s="215">
        <v>2027</v>
      </c>
      <c r="R295" s="215">
        <v>2028</v>
      </c>
      <c r="S295" s="215">
        <v>2029</v>
      </c>
      <c r="T295" s="215">
        <v>2030</v>
      </c>
      <c r="U295" s="215">
        <v>2031</v>
      </c>
      <c r="V295" s="215">
        <v>2032</v>
      </c>
      <c r="W295" s="664" t="s">
        <v>4</v>
      </c>
      <c r="X295" s="665" t="s">
        <v>5</v>
      </c>
    </row>
    <row r="296" spans="1:24" s="15" customFormat="1" ht="13.5" thickBot="1">
      <c r="A296" s="19" t="s">
        <v>6</v>
      </c>
      <c r="B296" s="20" t="s">
        <v>7</v>
      </c>
      <c r="C296" s="21">
        <v>1</v>
      </c>
      <c r="D296" s="21">
        <v>2</v>
      </c>
      <c r="E296" s="21">
        <v>3</v>
      </c>
      <c r="F296" s="21">
        <v>4</v>
      </c>
      <c r="G296" s="21">
        <v>5</v>
      </c>
      <c r="H296" s="21">
        <v>6</v>
      </c>
      <c r="I296" s="21">
        <v>7</v>
      </c>
      <c r="J296" s="21">
        <v>8</v>
      </c>
      <c r="K296" s="21">
        <v>9</v>
      </c>
      <c r="L296" s="21">
        <v>10</v>
      </c>
      <c r="M296" s="21">
        <v>11</v>
      </c>
      <c r="N296" s="21">
        <v>12</v>
      </c>
      <c r="O296" s="21">
        <v>13</v>
      </c>
      <c r="P296" s="21">
        <v>14</v>
      </c>
      <c r="Q296" s="21">
        <v>15</v>
      </c>
      <c r="R296" s="21">
        <v>16</v>
      </c>
      <c r="S296" s="21">
        <v>17</v>
      </c>
      <c r="T296" s="21">
        <v>18</v>
      </c>
      <c r="U296" s="21">
        <v>19</v>
      </c>
      <c r="V296" s="21">
        <v>20</v>
      </c>
      <c r="W296" s="661"/>
      <c r="X296" s="662"/>
    </row>
    <row r="297" spans="1:24" s="15" customFormat="1">
      <c r="A297" s="126"/>
      <c r="B297" s="183"/>
      <c r="C297" s="12"/>
      <c r="D297" s="12"/>
      <c r="E297" s="12"/>
      <c r="F297" s="12"/>
      <c r="G297" s="12"/>
      <c r="H297" s="12"/>
      <c r="I297" s="12"/>
      <c r="J297" s="12"/>
      <c r="K297" s="12"/>
      <c r="L297" s="12"/>
      <c r="M297" s="12"/>
      <c r="N297" s="12"/>
      <c r="O297" s="12"/>
      <c r="P297" s="12"/>
      <c r="Q297" s="12"/>
      <c r="R297" s="12"/>
      <c r="S297" s="12"/>
      <c r="T297" s="12"/>
      <c r="U297" s="12"/>
      <c r="V297" s="12"/>
      <c r="W297" s="216"/>
      <c r="X297" s="217"/>
    </row>
    <row r="298" spans="1:24" s="15" customFormat="1" ht="38.25">
      <c r="A298" s="154" t="s">
        <v>68</v>
      </c>
      <c r="B298" s="156" t="s">
        <v>264</v>
      </c>
      <c r="C298" s="157">
        <v>2.2499999999999999E-2</v>
      </c>
      <c r="D298" s="157">
        <v>0</v>
      </c>
      <c r="E298" s="157">
        <v>0</v>
      </c>
      <c r="F298" s="157">
        <v>0</v>
      </c>
      <c r="G298" s="157">
        <v>0</v>
      </c>
      <c r="H298" s="157">
        <v>0</v>
      </c>
      <c r="I298" s="157">
        <v>0</v>
      </c>
      <c r="J298" s="157">
        <v>0</v>
      </c>
      <c r="K298" s="157">
        <v>0</v>
      </c>
      <c r="L298" s="157">
        <v>0</v>
      </c>
      <c r="M298" s="157">
        <v>0</v>
      </c>
      <c r="N298" s="157">
        <v>0</v>
      </c>
      <c r="O298" s="157">
        <v>0</v>
      </c>
      <c r="P298" s="157">
        <v>0</v>
      </c>
      <c r="Q298" s="157">
        <v>0</v>
      </c>
      <c r="R298" s="157">
        <v>0</v>
      </c>
      <c r="S298" s="157">
        <v>0</v>
      </c>
      <c r="T298" s="157">
        <v>0</v>
      </c>
      <c r="U298" s="157">
        <v>0</v>
      </c>
      <c r="V298" s="157">
        <v>0</v>
      </c>
      <c r="W298" s="218">
        <v>2.2499999999999999E-2</v>
      </c>
      <c r="X298" s="219">
        <v>1.1249999999999999E-3</v>
      </c>
    </row>
    <row r="299" spans="1:24" s="118" customFormat="1" ht="38.25">
      <c r="A299" s="315" t="s">
        <v>149</v>
      </c>
      <c r="B299" s="121" t="s">
        <v>252</v>
      </c>
      <c r="C299" s="122">
        <v>0</v>
      </c>
      <c r="D299" s="122">
        <v>0</v>
      </c>
      <c r="E299" s="122">
        <v>12</v>
      </c>
      <c r="F299" s="123">
        <v>0</v>
      </c>
      <c r="G299" s="203">
        <v>0</v>
      </c>
      <c r="H299" s="123">
        <v>0</v>
      </c>
      <c r="I299" s="123">
        <v>0</v>
      </c>
      <c r="J299" s="123">
        <v>0</v>
      </c>
      <c r="K299" s="123">
        <v>0</v>
      </c>
      <c r="L299" s="123">
        <v>0</v>
      </c>
      <c r="M299" s="123">
        <v>0</v>
      </c>
      <c r="N299" s="123">
        <v>0</v>
      </c>
      <c r="O299" s="123">
        <v>0</v>
      </c>
      <c r="P299" s="123">
        <v>0</v>
      </c>
      <c r="Q299" s="123">
        <v>0</v>
      </c>
      <c r="R299" s="123">
        <v>0</v>
      </c>
      <c r="S299" s="123">
        <v>0</v>
      </c>
      <c r="T299" s="123">
        <v>0</v>
      </c>
      <c r="U299" s="123">
        <v>0</v>
      </c>
      <c r="V299" s="123">
        <v>0</v>
      </c>
      <c r="W299" s="218">
        <v>12</v>
      </c>
      <c r="X299" s="125">
        <v>0.6</v>
      </c>
    </row>
    <row r="300" spans="1:24" s="15" customFormat="1">
      <c r="A300" s="13"/>
      <c r="B300" s="127"/>
      <c r="C300" s="157"/>
      <c r="D300" s="157"/>
      <c r="E300" s="157"/>
      <c r="F300" s="157"/>
      <c r="G300" s="157"/>
      <c r="H300" s="157"/>
      <c r="I300" s="157"/>
      <c r="J300" s="157"/>
      <c r="K300" s="157"/>
      <c r="L300" s="157"/>
      <c r="M300" s="157"/>
      <c r="N300" s="157"/>
      <c r="O300" s="157"/>
      <c r="P300" s="157"/>
      <c r="Q300" s="157"/>
      <c r="R300" s="157"/>
      <c r="S300" s="157"/>
      <c r="T300" s="157"/>
      <c r="U300" s="157"/>
      <c r="V300" s="148"/>
      <c r="W300" s="218"/>
      <c r="X300" s="220"/>
    </row>
    <row r="301" spans="1:24" s="15" customFormat="1">
      <c r="A301" s="13"/>
      <c r="B301" s="121" t="s">
        <v>70</v>
      </c>
      <c r="C301" s="221">
        <v>0</v>
      </c>
      <c r="D301" s="221">
        <v>0</v>
      </c>
      <c r="E301" s="221">
        <v>0</v>
      </c>
      <c r="F301" s="221">
        <v>0</v>
      </c>
      <c r="G301" s="221">
        <v>0</v>
      </c>
      <c r="H301" s="221">
        <v>0</v>
      </c>
      <c r="I301" s="221">
        <v>0</v>
      </c>
      <c r="J301" s="221">
        <v>0</v>
      </c>
      <c r="K301" s="221">
        <v>0</v>
      </c>
      <c r="L301" s="221">
        <v>0</v>
      </c>
      <c r="M301" s="221">
        <v>0</v>
      </c>
      <c r="N301" s="221">
        <v>0</v>
      </c>
      <c r="O301" s="221">
        <v>0</v>
      </c>
      <c r="P301" s="221">
        <v>0</v>
      </c>
      <c r="Q301" s="221">
        <v>0</v>
      </c>
      <c r="R301" s="221">
        <v>0</v>
      </c>
      <c r="S301" s="221">
        <v>0</v>
      </c>
      <c r="T301" s="221">
        <v>0</v>
      </c>
      <c r="U301" s="221">
        <v>0</v>
      </c>
      <c r="V301" s="157">
        <v>0</v>
      </c>
      <c r="W301" s="218">
        <v>0</v>
      </c>
      <c r="X301" s="219">
        <v>0</v>
      </c>
    </row>
    <row r="302" spans="1:24" s="15" customFormat="1">
      <c r="A302" s="13"/>
      <c r="B302" s="121"/>
      <c r="C302" s="221"/>
      <c r="D302" s="221"/>
      <c r="E302" s="221"/>
      <c r="F302" s="221"/>
      <c r="G302" s="221"/>
      <c r="H302" s="221"/>
      <c r="I302" s="221"/>
      <c r="J302" s="221"/>
      <c r="K302" s="221"/>
      <c r="L302" s="221"/>
      <c r="M302" s="221"/>
      <c r="N302" s="221"/>
      <c r="O302" s="221"/>
      <c r="P302" s="221"/>
      <c r="Q302" s="221"/>
      <c r="R302" s="221"/>
      <c r="S302" s="221"/>
      <c r="T302" s="221"/>
      <c r="U302" s="221"/>
      <c r="V302" s="148"/>
      <c r="W302" s="218"/>
      <c r="X302" s="220"/>
    </row>
    <row r="303" spans="1:24" s="15" customFormat="1">
      <c r="A303" s="13"/>
      <c r="B303" s="128" t="s">
        <v>71</v>
      </c>
      <c r="C303" s="157">
        <v>2.2499999999999999E-2</v>
      </c>
      <c r="D303" s="157">
        <v>0</v>
      </c>
      <c r="E303" s="157">
        <v>12</v>
      </c>
      <c r="F303" s="157">
        <v>0</v>
      </c>
      <c r="G303" s="157">
        <v>0</v>
      </c>
      <c r="H303" s="157">
        <v>0</v>
      </c>
      <c r="I303" s="157">
        <v>0</v>
      </c>
      <c r="J303" s="157">
        <v>0</v>
      </c>
      <c r="K303" s="157">
        <v>0</v>
      </c>
      <c r="L303" s="157">
        <v>0</v>
      </c>
      <c r="M303" s="157">
        <v>0</v>
      </c>
      <c r="N303" s="157">
        <v>0</v>
      </c>
      <c r="O303" s="157">
        <v>0</v>
      </c>
      <c r="P303" s="157">
        <v>0</v>
      </c>
      <c r="Q303" s="157">
        <v>0</v>
      </c>
      <c r="R303" s="157">
        <v>0</v>
      </c>
      <c r="S303" s="157">
        <v>0</v>
      </c>
      <c r="T303" s="157">
        <v>0</v>
      </c>
      <c r="U303" s="157">
        <v>0</v>
      </c>
      <c r="V303" s="157">
        <v>0</v>
      </c>
      <c r="W303" s="218">
        <v>12.022500000000001</v>
      </c>
      <c r="X303" s="219">
        <v>0.60112500000000002</v>
      </c>
    </row>
    <row r="304" spans="1:24" s="15" customFormat="1">
      <c r="A304" s="13"/>
      <c r="B304" s="128" t="s">
        <v>72</v>
      </c>
      <c r="C304" s="157">
        <v>0</v>
      </c>
      <c r="D304" s="157">
        <v>0</v>
      </c>
      <c r="E304" s="157">
        <v>0</v>
      </c>
      <c r="F304" s="157">
        <v>0</v>
      </c>
      <c r="G304" s="157">
        <v>0</v>
      </c>
      <c r="H304" s="157">
        <v>0</v>
      </c>
      <c r="I304" s="157">
        <v>0</v>
      </c>
      <c r="J304" s="157">
        <v>0</v>
      </c>
      <c r="K304" s="157">
        <v>0</v>
      </c>
      <c r="L304" s="157">
        <v>0</v>
      </c>
      <c r="M304" s="157">
        <v>0</v>
      </c>
      <c r="N304" s="157">
        <v>0</v>
      </c>
      <c r="O304" s="157">
        <v>0</v>
      </c>
      <c r="P304" s="157">
        <v>0</v>
      </c>
      <c r="Q304" s="157">
        <v>0</v>
      </c>
      <c r="R304" s="157">
        <v>0</v>
      </c>
      <c r="S304" s="157">
        <v>0</v>
      </c>
      <c r="T304" s="157">
        <v>0</v>
      </c>
      <c r="U304" s="157">
        <v>0</v>
      </c>
      <c r="V304" s="157">
        <v>0</v>
      </c>
      <c r="W304" s="218">
        <v>0</v>
      </c>
      <c r="X304" s="219">
        <v>0</v>
      </c>
    </row>
    <row r="305" spans="1:24" s="15" customFormat="1">
      <c r="A305" s="129"/>
      <c r="B305" s="130" t="s">
        <v>22</v>
      </c>
      <c r="C305" s="222">
        <v>2.2499999999999999E-2</v>
      </c>
      <c r="D305" s="222">
        <v>0</v>
      </c>
      <c r="E305" s="222">
        <v>12</v>
      </c>
      <c r="F305" s="222">
        <v>0</v>
      </c>
      <c r="G305" s="222">
        <v>0</v>
      </c>
      <c r="H305" s="222">
        <v>0</v>
      </c>
      <c r="I305" s="222">
        <v>0</v>
      </c>
      <c r="J305" s="222">
        <v>0</v>
      </c>
      <c r="K305" s="222">
        <v>0</v>
      </c>
      <c r="L305" s="222">
        <v>0</v>
      </c>
      <c r="M305" s="222">
        <v>0</v>
      </c>
      <c r="N305" s="222">
        <v>0</v>
      </c>
      <c r="O305" s="222">
        <v>0</v>
      </c>
      <c r="P305" s="222">
        <v>0</v>
      </c>
      <c r="Q305" s="222">
        <v>0</v>
      </c>
      <c r="R305" s="222">
        <v>0</v>
      </c>
      <c r="S305" s="222">
        <v>0</v>
      </c>
      <c r="T305" s="222">
        <v>0</v>
      </c>
      <c r="U305" s="222">
        <v>0</v>
      </c>
      <c r="V305" s="222">
        <v>0</v>
      </c>
      <c r="W305" s="223">
        <v>12.022500000000001</v>
      </c>
      <c r="X305" s="224">
        <v>0.60112500000000002</v>
      </c>
    </row>
    <row r="306" spans="1:24" s="15" customFormat="1">
      <c r="A306" s="129"/>
      <c r="B306" s="135"/>
      <c r="C306" s="316"/>
      <c r="D306" s="316"/>
      <c r="E306" s="316"/>
      <c r="F306" s="316"/>
      <c r="G306" s="316"/>
      <c r="H306" s="316"/>
      <c r="I306" s="316"/>
      <c r="J306" s="316"/>
      <c r="K306" s="316"/>
      <c r="L306" s="316"/>
      <c r="M306" s="316"/>
      <c r="N306" s="316"/>
      <c r="O306" s="316"/>
      <c r="P306" s="316"/>
      <c r="Q306" s="316"/>
      <c r="R306" s="316"/>
      <c r="S306" s="316"/>
      <c r="T306" s="316"/>
      <c r="U306" s="316"/>
      <c r="V306" s="316"/>
      <c r="W306" s="241"/>
      <c r="X306" s="317"/>
    </row>
    <row r="307" spans="1:24" s="15" customFormat="1">
      <c r="A307" s="126"/>
      <c r="B307" s="128" t="s">
        <v>15</v>
      </c>
      <c r="C307" s="157">
        <v>0.96618357487922713</v>
      </c>
      <c r="D307" s="157">
        <v>0.93351070036640305</v>
      </c>
      <c r="E307" s="157">
        <v>0.90194270566802237</v>
      </c>
      <c r="F307" s="157">
        <v>0.87144222769857238</v>
      </c>
      <c r="G307" s="157">
        <v>0.84197316685852419</v>
      </c>
      <c r="H307" s="157">
        <v>0.81350064430775282</v>
      </c>
      <c r="I307" s="157">
        <v>0.78599096068381913</v>
      </c>
      <c r="J307" s="157">
        <v>0.75941155621625056</v>
      </c>
      <c r="K307" s="157">
        <v>0.73373097218961414</v>
      </c>
      <c r="L307" s="157">
        <v>0.70891881370977217</v>
      </c>
      <c r="M307" s="157">
        <v>0.68494571372924851</v>
      </c>
      <c r="N307" s="157">
        <v>0.66178329828912896</v>
      </c>
      <c r="O307" s="157">
        <v>0.63940415293635666</v>
      </c>
      <c r="P307" s="157">
        <v>0.61778179027667302</v>
      </c>
      <c r="Q307" s="157">
        <v>0.59689061862480497</v>
      </c>
      <c r="R307" s="157">
        <v>0.57670591171478747</v>
      </c>
      <c r="S307" s="157">
        <v>0.55720377943457733</v>
      </c>
      <c r="T307" s="157">
        <v>0.53836113955031628</v>
      </c>
      <c r="U307" s="157">
        <v>0.52015569038677911</v>
      </c>
      <c r="V307" s="157">
        <v>0.50256588443167061</v>
      </c>
      <c r="W307" s="218"/>
      <c r="X307" s="224"/>
    </row>
    <row r="308" spans="1:24" s="15" customFormat="1" ht="13.5" thickBot="1">
      <c r="A308" s="141"/>
      <c r="B308" s="20" t="s">
        <v>16</v>
      </c>
      <c r="C308" s="226">
        <v>2.1739130434782608E-2</v>
      </c>
      <c r="D308" s="226">
        <v>0</v>
      </c>
      <c r="E308" s="226">
        <v>10.823312468016269</v>
      </c>
      <c r="F308" s="226">
        <v>0</v>
      </c>
      <c r="G308" s="226">
        <v>0</v>
      </c>
      <c r="H308" s="226">
        <v>0</v>
      </c>
      <c r="I308" s="226">
        <v>0</v>
      </c>
      <c r="J308" s="226">
        <v>0</v>
      </c>
      <c r="K308" s="226">
        <v>0</v>
      </c>
      <c r="L308" s="226">
        <v>0</v>
      </c>
      <c r="M308" s="226">
        <v>0</v>
      </c>
      <c r="N308" s="226">
        <v>0</v>
      </c>
      <c r="O308" s="226">
        <v>0</v>
      </c>
      <c r="P308" s="226">
        <v>0</v>
      </c>
      <c r="Q308" s="226">
        <v>0</v>
      </c>
      <c r="R308" s="226">
        <v>0</v>
      </c>
      <c r="S308" s="226">
        <v>0</v>
      </c>
      <c r="T308" s="226">
        <v>0</v>
      </c>
      <c r="U308" s="226">
        <v>0</v>
      </c>
      <c r="V308" s="226">
        <v>0</v>
      </c>
      <c r="W308" s="143">
        <v>10.845051598451052</v>
      </c>
      <c r="X308" s="227"/>
    </row>
    <row r="309" spans="1:24" s="145" customFormat="1">
      <c r="A309" s="146" t="s">
        <v>266</v>
      </c>
      <c r="B309" s="130"/>
      <c r="C309" s="147"/>
      <c r="D309" s="147"/>
      <c r="E309" s="147"/>
      <c r="F309" s="147"/>
      <c r="G309" s="147"/>
      <c r="H309" s="147"/>
      <c r="I309" s="147"/>
      <c r="J309" s="147"/>
      <c r="K309" s="147"/>
      <c r="L309" s="147"/>
      <c r="M309" s="147"/>
      <c r="N309" s="147"/>
      <c r="O309" s="147"/>
      <c r="P309" s="147"/>
      <c r="Q309" s="147"/>
      <c r="R309" s="147"/>
      <c r="S309" s="147"/>
      <c r="T309" s="147"/>
      <c r="U309" s="147"/>
      <c r="V309" s="147"/>
      <c r="W309" s="148"/>
      <c r="X309" s="147"/>
    </row>
    <row r="310" spans="1:24">
      <c r="A310" s="15"/>
    </row>
    <row r="311" spans="1:24">
      <c r="A311" s="15"/>
    </row>
    <row r="312" spans="1:24" ht="19.5" customHeight="1" thickBot="1">
      <c r="A312" s="667" t="s">
        <v>269</v>
      </c>
      <c r="B312" s="667"/>
      <c r="C312" s="667"/>
      <c r="D312" s="667"/>
      <c r="E312" s="667"/>
      <c r="F312" s="667"/>
      <c r="G312" s="667"/>
      <c r="H312" s="667"/>
      <c r="I312" s="667"/>
      <c r="J312" s="667"/>
      <c r="K312" s="667"/>
      <c r="L312" s="667"/>
      <c r="M312" s="667"/>
      <c r="N312" s="667"/>
      <c r="O312" s="667"/>
      <c r="P312" s="667"/>
      <c r="Q312" s="667"/>
      <c r="R312" s="667"/>
      <c r="S312" s="667"/>
      <c r="T312" s="667"/>
      <c r="U312" s="667"/>
      <c r="V312" s="667"/>
      <c r="W312" s="667"/>
      <c r="X312" s="667"/>
    </row>
    <row r="313" spans="1:24" s="15" customFormat="1" ht="12.75" customHeight="1">
      <c r="A313" s="112" t="s">
        <v>2</v>
      </c>
      <c r="B313" s="113" t="s">
        <v>3</v>
      </c>
      <c r="C313" s="213">
        <v>2013</v>
      </c>
      <c r="D313" s="213">
        <v>2014</v>
      </c>
      <c r="E313" s="214">
        <v>2015</v>
      </c>
      <c r="F313" s="215">
        <v>2016</v>
      </c>
      <c r="G313" s="215">
        <v>2017</v>
      </c>
      <c r="H313" s="215">
        <v>2018</v>
      </c>
      <c r="I313" s="215">
        <v>2019</v>
      </c>
      <c r="J313" s="215">
        <v>2020</v>
      </c>
      <c r="K313" s="215">
        <v>2021</v>
      </c>
      <c r="L313" s="215">
        <v>2022</v>
      </c>
      <c r="M313" s="215">
        <v>2023</v>
      </c>
      <c r="N313" s="215">
        <v>2024</v>
      </c>
      <c r="O313" s="215">
        <v>2025</v>
      </c>
      <c r="P313" s="215">
        <v>2026</v>
      </c>
      <c r="Q313" s="215">
        <v>2027</v>
      </c>
      <c r="R313" s="215">
        <v>2028</v>
      </c>
      <c r="S313" s="215">
        <v>2029</v>
      </c>
      <c r="T313" s="215">
        <v>2030</v>
      </c>
      <c r="U313" s="215">
        <v>2031</v>
      </c>
      <c r="V313" s="215">
        <v>2032</v>
      </c>
      <c r="W313" s="664" t="s">
        <v>4</v>
      </c>
      <c r="X313" s="665" t="s">
        <v>5</v>
      </c>
    </row>
    <row r="314" spans="1:24" s="15" customFormat="1" ht="13.5" thickBot="1">
      <c r="A314" s="19" t="s">
        <v>6</v>
      </c>
      <c r="B314" s="20" t="s">
        <v>7</v>
      </c>
      <c r="C314" s="21">
        <v>1</v>
      </c>
      <c r="D314" s="21">
        <v>2</v>
      </c>
      <c r="E314" s="21">
        <v>3</v>
      </c>
      <c r="F314" s="21">
        <v>4</v>
      </c>
      <c r="G314" s="21">
        <v>5</v>
      </c>
      <c r="H314" s="21">
        <v>6</v>
      </c>
      <c r="I314" s="21">
        <v>7</v>
      </c>
      <c r="J314" s="21">
        <v>8</v>
      </c>
      <c r="K314" s="21">
        <v>9</v>
      </c>
      <c r="L314" s="21">
        <v>10</v>
      </c>
      <c r="M314" s="21">
        <v>11</v>
      </c>
      <c r="N314" s="21">
        <v>12</v>
      </c>
      <c r="O314" s="21">
        <v>13</v>
      </c>
      <c r="P314" s="21">
        <v>14</v>
      </c>
      <c r="Q314" s="21">
        <v>15</v>
      </c>
      <c r="R314" s="21">
        <v>16</v>
      </c>
      <c r="S314" s="21">
        <v>17</v>
      </c>
      <c r="T314" s="21">
        <v>18</v>
      </c>
      <c r="U314" s="21">
        <v>19</v>
      </c>
      <c r="V314" s="21">
        <v>20</v>
      </c>
      <c r="W314" s="661"/>
      <c r="X314" s="662"/>
    </row>
    <row r="315" spans="1:24" s="15" customFormat="1">
      <c r="A315" s="126"/>
      <c r="B315" s="183"/>
      <c r="C315" s="12"/>
      <c r="D315" s="12"/>
      <c r="E315" s="12"/>
      <c r="F315" s="12"/>
      <c r="G315" s="12"/>
      <c r="H315" s="12"/>
      <c r="I315" s="12"/>
      <c r="J315" s="12"/>
      <c r="K315" s="12"/>
      <c r="L315" s="12"/>
      <c r="M315" s="12"/>
      <c r="N315" s="12"/>
      <c r="O315" s="12"/>
      <c r="P315" s="12"/>
      <c r="Q315" s="12"/>
      <c r="R315" s="12"/>
      <c r="S315" s="12"/>
      <c r="T315" s="12"/>
      <c r="U315" s="12"/>
      <c r="V315" s="12"/>
      <c r="W315" s="216"/>
      <c r="X315" s="217"/>
    </row>
    <row r="316" spans="1:24" s="15" customFormat="1" ht="38.25">
      <c r="A316" s="154" t="s">
        <v>68</v>
      </c>
      <c r="B316" s="156" t="s">
        <v>264</v>
      </c>
      <c r="C316" s="157">
        <v>2.2499999999999999E-2</v>
      </c>
      <c r="D316" s="157">
        <v>0</v>
      </c>
      <c r="E316" s="157">
        <v>0</v>
      </c>
      <c r="F316" s="157">
        <v>0</v>
      </c>
      <c r="G316" s="157">
        <v>0</v>
      </c>
      <c r="H316" s="157">
        <v>0</v>
      </c>
      <c r="I316" s="157">
        <v>0</v>
      </c>
      <c r="J316" s="157">
        <v>0</v>
      </c>
      <c r="K316" s="157">
        <v>0</v>
      </c>
      <c r="L316" s="157">
        <v>0</v>
      </c>
      <c r="M316" s="157">
        <v>0</v>
      </c>
      <c r="N316" s="157">
        <v>0</v>
      </c>
      <c r="O316" s="157">
        <v>0</v>
      </c>
      <c r="P316" s="157">
        <v>0</v>
      </c>
      <c r="Q316" s="157">
        <v>0</v>
      </c>
      <c r="R316" s="157">
        <v>0</v>
      </c>
      <c r="S316" s="157">
        <v>0</v>
      </c>
      <c r="T316" s="157">
        <v>0</v>
      </c>
      <c r="U316" s="157">
        <v>0</v>
      </c>
      <c r="V316" s="157">
        <v>0</v>
      </c>
      <c r="W316" s="218">
        <v>2.2499999999999999E-2</v>
      </c>
      <c r="X316" s="219">
        <v>1.1249999999999999E-3</v>
      </c>
    </row>
    <row r="317" spans="1:24" s="118" customFormat="1" ht="38.25">
      <c r="A317" s="315" t="s">
        <v>149</v>
      </c>
      <c r="B317" s="121" t="s">
        <v>252</v>
      </c>
      <c r="C317" s="122">
        <v>0</v>
      </c>
      <c r="D317" s="122">
        <v>0</v>
      </c>
      <c r="E317" s="122">
        <v>35</v>
      </c>
      <c r="F317" s="123">
        <v>0</v>
      </c>
      <c r="G317" s="203">
        <v>0</v>
      </c>
      <c r="H317" s="123">
        <v>0</v>
      </c>
      <c r="I317" s="123">
        <v>0</v>
      </c>
      <c r="J317" s="123">
        <v>0</v>
      </c>
      <c r="K317" s="123">
        <v>0</v>
      </c>
      <c r="L317" s="123">
        <v>0</v>
      </c>
      <c r="M317" s="123">
        <v>0</v>
      </c>
      <c r="N317" s="123">
        <v>0</v>
      </c>
      <c r="O317" s="123">
        <v>0</v>
      </c>
      <c r="P317" s="123">
        <v>0</v>
      </c>
      <c r="Q317" s="123">
        <v>0</v>
      </c>
      <c r="R317" s="123">
        <v>0</v>
      </c>
      <c r="S317" s="123">
        <v>0</v>
      </c>
      <c r="T317" s="123">
        <v>0</v>
      </c>
      <c r="U317" s="123">
        <v>0</v>
      </c>
      <c r="V317" s="123">
        <v>0</v>
      </c>
      <c r="W317" s="218">
        <v>35</v>
      </c>
      <c r="X317" s="125">
        <v>1.75</v>
      </c>
    </row>
    <row r="318" spans="1:24" s="15" customFormat="1">
      <c r="A318" s="13"/>
      <c r="B318" s="127"/>
      <c r="C318" s="157"/>
      <c r="D318" s="157"/>
      <c r="E318" s="157"/>
      <c r="F318" s="157"/>
      <c r="G318" s="157"/>
      <c r="H318" s="157"/>
      <c r="I318" s="157"/>
      <c r="J318" s="157"/>
      <c r="K318" s="157"/>
      <c r="L318" s="157"/>
      <c r="M318" s="157"/>
      <c r="N318" s="157"/>
      <c r="O318" s="157"/>
      <c r="P318" s="157"/>
      <c r="Q318" s="157"/>
      <c r="R318" s="157"/>
      <c r="S318" s="157"/>
      <c r="T318" s="157"/>
      <c r="U318" s="157"/>
      <c r="V318" s="148"/>
      <c r="W318" s="218"/>
      <c r="X318" s="220"/>
    </row>
    <row r="319" spans="1:24" s="15" customFormat="1">
      <c r="A319" s="13"/>
      <c r="B319" s="121" t="s">
        <v>70</v>
      </c>
      <c r="C319" s="221">
        <v>0</v>
      </c>
      <c r="D319" s="221">
        <v>0</v>
      </c>
      <c r="E319" s="221">
        <v>0</v>
      </c>
      <c r="F319" s="221">
        <v>0</v>
      </c>
      <c r="G319" s="221">
        <v>0</v>
      </c>
      <c r="H319" s="221">
        <v>0</v>
      </c>
      <c r="I319" s="221">
        <v>0</v>
      </c>
      <c r="J319" s="221">
        <v>0</v>
      </c>
      <c r="K319" s="221">
        <v>0</v>
      </c>
      <c r="L319" s="221">
        <v>0</v>
      </c>
      <c r="M319" s="221">
        <v>0</v>
      </c>
      <c r="N319" s="221">
        <v>0</v>
      </c>
      <c r="O319" s="221">
        <v>0</v>
      </c>
      <c r="P319" s="221">
        <v>0</v>
      </c>
      <c r="Q319" s="221">
        <v>0</v>
      </c>
      <c r="R319" s="221">
        <v>0</v>
      </c>
      <c r="S319" s="221">
        <v>0</v>
      </c>
      <c r="T319" s="221">
        <v>0</v>
      </c>
      <c r="U319" s="221">
        <v>0</v>
      </c>
      <c r="V319" s="157">
        <v>0</v>
      </c>
      <c r="W319" s="218">
        <v>0</v>
      </c>
      <c r="X319" s="219">
        <v>0</v>
      </c>
    </row>
    <row r="320" spans="1:24" s="15" customFormat="1">
      <c r="A320" s="13"/>
      <c r="B320" s="121"/>
      <c r="C320" s="221"/>
      <c r="D320" s="221"/>
      <c r="E320" s="221"/>
      <c r="F320" s="221"/>
      <c r="G320" s="221"/>
      <c r="H320" s="221"/>
      <c r="I320" s="221"/>
      <c r="J320" s="221"/>
      <c r="K320" s="221"/>
      <c r="L320" s="221"/>
      <c r="M320" s="221"/>
      <c r="N320" s="221"/>
      <c r="O320" s="221"/>
      <c r="P320" s="221"/>
      <c r="Q320" s="221"/>
      <c r="R320" s="221"/>
      <c r="S320" s="221"/>
      <c r="T320" s="221"/>
      <c r="U320" s="221"/>
      <c r="V320" s="148"/>
      <c r="W320" s="218"/>
      <c r="X320" s="220"/>
    </row>
    <row r="321" spans="1:24" s="15" customFormat="1">
      <c r="A321" s="13"/>
      <c r="B321" s="128" t="s">
        <v>71</v>
      </c>
      <c r="C321" s="157">
        <v>2.2499999999999999E-2</v>
      </c>
      <c r="D321" s="157">
        <v>0</v>
      </c>
      <c r="E321" s="157">
        <v>35</v>
      </c>
      <c r="F321" s="157">
        <v>0</v>
      </c>
      <c r="G321" s="157">
        <v>0</v>
      </c>
      <c r="H321" s="157">
        <v>0</v>
      </c>
      <c r="I321" s="157">
        <v>0</v>
      </c>
      <c r="J321" s="157">
        <v>0</v>
      </c>
      <c r="K321" s="157">
        <v>0</v>
      </c>
      <c r="L321" s="157">
        <v>0</v>
      </c>
      <c r="M321" s="157">
        <v>0</v>
      </c>
      <c r="N321" s="157">
        <v>0</v>
      </c>
      <c r="O321" s="157">
        <v>0</v>
      </c>
      <c r="P321" s="157">
        <v>0</v>
      </c>
      <c r="Q321" s="157">
        <v>0</v>
      </c>
      <c r="R321" s="157">
        <v>0</v>
      </c>
      <c r="S321" s="157">
        <v>0</v>
      </c>
      <c r="T321" s="157">
        <v>0</v>
      </c>
      <c r="U321" s="157">
        <v>0</v>
      </c>
      <c r="V321" s="157">
        <v>0</v>
      </c>
      <c r="W321" s="218">
        <v>35.022500000000001</v>
      </c>
      <c r="X321" s="219">
        <v>1.751125</v>
      </c>
    </row>
    <row r="322" spans="1:24" s="15" customFormat="1">
      <c r="A322" s="13"/>
      <c r="B322" s="128" t="s">
        <v>72</v>
      </c>
      <c r="C322" s="157">
        <v>0</v>
      </c>
      <c r="D322" s="157">
        <v>0</v>
      </c>
      <c r="E322" s="157">
        <v>0</v>
      </c>
      <c r="F322" s="157">
        <v>0</v>
      </c>
      <c r="G322" s="157">
        <v>0</v>
      </c>
      <c r="H322" s="157">
        <v>0</v>
      </c>
      <c r="I322" s="157">
        <v>0</v>
      </c>
      <c r="J322" s="157">
        <v>0</v>
      </c>
      <c r="K322" s="157">
        <v>0</v>
      </c>
      <c r="L322" s="157">
        <v>0</v>
      </c>
      <c r="M322" s="157">
        <v>0</v>
      </c>
      <c r="N322" s="157">
        <v>0</v>
      </c>
      <c r="O322" s="157">
        <v>0</v>
      </c>
      <c r="P322" s="157">
        <v>0</v>
      </c>
      <c r="Q322" s="157">
        <v>0</v>
      </c>
      <c r="R322" s="157">
        <v>0</v>
      </c>
      <c r="S322" s="157">
        <v>0</v>
      </c>
      <c r="T322" s="157">
        <v>0</v>
      </c>
      <c r="U322" s="157">
        <v>0</v>
      </c>
      <c r="V322" s="157">
        <v>0</v>
      </c>
      <c r="W322" s="218">
        <v>0</v>
      </c>
      <c r="X322" s="219">
        <v>0</v>
      </c>
    </row>
    <row r="323" spans="1:24" s="15" customFormat="1">
      <c r="A323" s="129"/>
      <c r="B323" s="130" t="s">
        <v>22</v>
      </c>
      <c r="C323" s="222">
        <v>2.2499999999999999E-2</v>
      </c>
      <c r="D323" s="222">
        <v>0</v>
      </c>
      <c r="E323" s="222">
        <v>35</v>
      </c>
      <c r="F323" s="222">
        <v>0</v>
      </c>
      <c r="G323" s="222">
        <v>0</v>
      </c>
      <c r="H323" s="222">
        <v>0</v>
      </c>
      <c r="I323" s="222">
        <v>0</v>
      </c>
      <c r="J323" s="222">
        <v>0</v>
      </c>
      <c r="K323" s="222">
        <v>0</v>
      </c>
      <c r="L323" s="222">
        <v>0</v>
      </c>
      <c r="M323" s="222">
        <v>0</v>
      </c>
      <c r="N323" s="222">
        <v>0</v>
      </c>
      <c r="O323" s="222">
        <v>0</v>
      </c>
      <c r="P323" s="222">
        <v>0</v>
      </c>
      <c r="Q323" s="222">
        <v>0</v>
      </c>
      <c r="R323" s="222">
        <v>0</v>
      </c>
      <c r="S323" s="222">
        <v>0</v>
      </c>
      <c r="T323" s="222">
        <v>0</v>
      </c>
      <c r="U323" s="222">
        <v>0</v>
      </c>
      <c r="V323" s="222">
        <v>0</v>
      </c>
      <c r="W323" s="223">
        <v>35.022500000000001</v>
      </c>
      <c r="X323" s="224">
        <v>1.751125</v>
      </c>
    </row>
    <row r="324" spans="1:24" s="15" customFormat="1">
      <c r="A324" s="129"/>
      <c r="B324" s="135"/>
      <c r="C324" s="316"/>
      <c r="D324" s="316"/>
      <c r="E324" s="316"/>
      <c r="F324" s="316"/>
      <c r="G324" s="316"/>
      <c r="H324" s="316"/>
      <c r="I324" s="316"/>
      <c r="J324" s="316"/>
      <c r="K324" s="316"/>
      <c r="L324" s="316"/>
      <c r="M324" s="316"/>
      <c r="N324" s="316"/>
      <c r="O324" s="316"/>
      <c r="P324" s="316"/>
      <c r="Q324" s="316"/>
      <c r="R324" s="316"/>
      <c r="S324" s="316"/>
      <c r="T324" s="316"/>
      <c r="U324" s="316"/>
      <c r="V324" s="316"/>
      <c r="W324" s="241"/>
      <c r="X324" s="317"/>
    </row>
    <row r="325" spans="1:24" s="15" customFormat="1">
      <c r="A325" s="126"/>
      <c r="B325" s="128" t="s">
        <v>15</v>
      </c>
      <c r="C325" s="157">
        <v>0.96618357487922713</v>
      </c>
      <c r="D325" s="157">
        <v>0.93351070036640305</v>
      </c>
      <c r="E325" s="157">
        <v>0.90194270566802237</v>
      </c>
      <c r="F325" s="157">
        <v>0.87144222769857238</v>
      </c>
      <c r="G325" s="157">
        <v>0.84197316685852419</v>
      </c>
      <c r="H325" s="157">
        <v>0.81350064430775282</v>
      </c>
      <c r="I325" s="157">
        <v>0.78599096068381913</v>
      </c>
      <c r="J325" s="157">
        <v>0.75941155621625056</v>
      </c>
      <c r="K325" s="157">
        <v>0.73373097218961414</v>
      </c>
      <c r="L325" s="157">
        <v>0.70891881370977217</v>
      </c>
      <c r="M325" s="157">
        <v>0.68494571372924851</v>
      </c>
      <c r="N325" s="157">
        <v>0.66178329828912896</v>
      </c>
      <c r="O325" s="157">
        <v>0.63940415293635666</v>
      </c>
      <c r="P325" s="157">
        <v>0.61778179027667302</v>
      </c>
      <c r="Q325" s="157">
        <v>0.59689061862480497</v>
      </c>
      <c r="R325" s="157">
        <v>0.57670591171478747</v>
      </c>
      <c r="S325" s="157">
        <v>0.55720377943457733</v>
      </c>
      <c r="T325" s="157">
        <v>0.53836113955031628</v>
      </c>
      <c r="U325" s="157">
        <v>0.52015569038677911</v>
      </c>
      <c r="V325" s="157">
        <v>0.50256588443167061</v>
      </c>
      <c r="W325" s="218"/>
      <c r="X325" s="224"/>
    </row>
    <row r="326" spans="1:24" s="15" customFormat="1" ht="13.5" thickBot="1">
      <c r="A326" s="141"/>
      <c r="B326" s="20" t="s">
        <v>16</v>
      </c>
      <c r="C326" s="226">
        <v>2.1739130434782608E-2</v>
      </c>
      <c r="D326" s="226">
        <v>0</v>
      </c>
      <c r="E326" s="226">
        <v>31.567994698380783</v>
      </c>
      <c r="F326" s="226">
        <v>0</v>
      </c>
      <c r="G326" s="226">
        <v>0</v>
      </c>
      <c r="H326" s="226">
        <v>0</v>
      </c>
      <c r="I326" s="226">
        <v>0</v>
      </c>
      <c r="J326" s="226">
        <v>0</v>
      </c>
      <c r="K326" s="226">
        <v>0</v>
      </c>
      <c r="L326" s="226">
        <v>0</v>
      </c>
      <c r="M326" s="226">
        <v>0</v>
      </c>
      <c r="N326" s="226">
        <v>0</v>
      </c>
      <c r="O326" s="226">
        <v>0</v>
      </c>
      <c r="P326" s="226">
        <v>0</v>
      </c>
      <c r="Q326" s="226">
        <v>0</v>
      </c>
      <c r="R326" s="226">
        <v>0</v>
      </c>
      <c r="S326" s="226">
        <v>0</v>
      </c>
      <c r="T326" s="226">
        <v>0</v>
      </c>
      <c r="U326" s="226">
        <v>0</v>
      </c>
      <c r="V326" s="226">
        <v>0</v>
      </c>
      <c r="W326" s="143">
        <v>31.589733828815564</v>
      </c>
      <c r="X326" s="227"/>
    </row>
    <row r="327" spans="1:24" s="145" customFormat="1">
      <c r="A327" s="146" t="s">
        <v>266</v>
      </c>
      <c r="B327" s="130"/>
      <c r="C327" s="147"/>
      <c r="D327" s="147"/>
      <c r="E327" s="147"/>
      <c r="F327" s="147"/>
      <c r="G327" s="147"/>
      <c r="H327" s="147"/>
      <c r="I327" s="147"/>
      <c r="J327" s="147"/>
      <c r="K327" s="147"/>
      <c r="L327" s="147"/>
      <c r="M327" s="147"/>
      <c r="N327" s="147"/>
      <c r="O327" s="147"/>
      <c r="P327" s="147"/>
      <c r="Q327" s="147"/>
      <c r="R327" s="147"/>
      <c r="S327" s="147"/>
      <c r="T327" s="147"/>
      <c r="U327" s="147"/>
      <c r="V327" s="147"/>
      <c r="W327" s="148"/>
      <c r="X327" s="147"/>
    </row>
    <row r="328" spans="1:24" s="145" customFormat="1">
      <c r="A328" s="146"/>
      <c r="B328" s="130"/>
      <c r="C328" s="147"/>
      <c r="D328" s="147"/>
      <c r="E328" s="147"/>
      <c r="F328" s="147"/>
      <c r="G328" s="147"/>
      <c r="H328" s="147"/>
      <c r="I328" s="147"/>
      <c r="J328" s="147"/>
      <c r="K328" s="147"/>
      <c r="L328" s="147"/>
      <c r="M328" s="147"/>
      <c r="N328" s="147"/>
      <c r="O328" s="147"/>
      <c r="P328" s="147"/>
      <c r="Q328" s="147"/>
      <c r="R328" s="147"/>
      <c r="S328" s="147"/>
      <c r="T328" s="147"/>
      <c r="U328" s="147"/>
      <c r="V328" s="147"/>
      <c r="W328" s="148"/>
      <c r="X328" s="147"/>
    </row>
    <row r="329" spans="1:24">
      <c r="A329" s="15"/>
    </row>
    <row r="330" spans="1:24" ht="22.5" customHeight="1" thickBot="1">
      <c r="A330" s="667" t="s">
        <v>270</v>
      </c>
      <c r="B330" s="667"/>
      <c r="C330" s="667"/>
      <c r="D330" s="667"/>
      <c r="E330" s="667"/>
      <c r="F330" s="667"/>
      <c r="G330" s="667"/>
      <c r="H330" s="667"/>
      <c r="I330" s="667"/>
      <c r="J330" s="667"/>
      <c r="K330" s="667"/>
      <c r="L330" s="667"/>
      <c r="M330" s="667"/>
      <c r="N330" s="667"/>
      <c r="O330" s="667"/>
      <c r="P330" s="667"/>
      <c r="Q330" s="667"/>
      <c r="R330" s="667"/>
      <c r="S330" s="667"/>
      <c r="T330" s="667"/>
      <c r="U330" s="667"/>
      <c r="V330" s="667"/>
      <c r="W330" s="667"/>
      <c r="X330" s="667"/>
    </row>
    <row r="331" spans="1:24" s="118" customFormat="1" ht="12.75" customHeight="1">
      <c r="A331" s="112" t="s">
        <v>2</v>
      </c>
      <c r="B331" s="113" t="s">
        <v>3</v>
      </c>
      <c r="C331" s="114">
        <v>2013</v>
      </c>
      <c r="D331" s="114">
        <v>2014</v>
      </c>
      <c r="E331" s="114">
        <v>2015</v>
      </c>
      <c r="F331" s="114">
        <v>2016</v>
      </c>
      <c r="G331" s="114">
        <v>2017</v>
      </c>
      <c r="H331" s="114">
        <v>2018</v>
      </c>
      <c r="I331" s="114">
        <v>2019</v>
      </c>
      <c r="J331" s="114">
        <v>2020</v>
      </c>
      <c r="K331" s="114">
        <v>2021</v>
      </c>
      <c r="L331" s="114">
        <v>2022</v>
      </c>
      <c r="M331" s="114">
        <v>2023</v>
      </c>
      <c r="N331" s="114">
        <v>2024</v>
      </c>
      <c r="O331" s="114">
        <v>2025</v>
      </c>
      <c r="P331" s="114">
        <v>2026</v>
      </c>
      <c r="Q331" s="114">
        <v>2027</v>
      </c>
      <c r="R331" s="114">
        <v>2028</v>
      </c>
      <c r="S331" s="114">
        <v>2029</v>
      </c>
      <c r="T331" s="114">
        <v>2030</v>
      </c>
      <c r="U331" s="114">
        <v>2031</v>
      </c>
      <c r="V331" s="114">
        <v>2032</v>
      </c>
      <c r="W331" s="664" t="s">
        <v>4</v>
      </c>
      <c r="X331" s="665" t="s">
        <v>5</v>
      </c>
    </row>
    <row r="332" spans="1:24" s="118" customFormat="1" ht="13.5" thickBot="1">
      <c r="A332" s="19" t="s">
        <v>6</v>
      </c>
      <c r="B332" s="20" t="s">
        <v>7</v>
      </c>
      <c r="C332" s="115">
        <v>1</v>
      </c>
      <c r="D332" s="115">
        <v>2</v>
      </c>
      <c r="E332" s="115">
        <v>3</v>
      </c>
      <c r="F332" s="115">
        <v>4</v>
      </c>
      <c r="G332" s="115">
        <v>5</v>
      </c>
      <c r="H332" s="115">
        <v>6</v>
      </c>
      <c r="I332" s="115">
        <v>7</v>
      </c>
      <c r="J332" s="115">
        <v>8</v>
      </c>
      <c r="K332" s="115">
        <v>9</v>
      </c>
      <c r="L332" s="115">
        <v>10</v>
      </c>
      <c r="M332" s="115">
        <v>11</v>
      </c>
      <c r="N332" s="115">
        <v>12</v>
      </c>
      <c r="O332" s="115">
        <v>13</v>
      </c>
      <c r="P332" s="115">
        <v>14</v>
      </c>
      <c r="Q332" s="115">
        <v>15</v>
      </c>
      <c r="R332" s="115">
        <v>16</v>
      </c>
      <c r="S332" s="115">
        <v>17</v>
      </c>
      <c r="T332" s="115">
        <v>18</v>
      </c>
      <c r="U332" s="115">
        <v>19</v>
      </c>
      <c r="V332" s="115">
        <v>20</v>
      </c>
      <c r="W332" s="661"/>
      <c r="X332" s="662"/>
    </row>
    <row r="333" spans="1:24" s="118" customFormat="1">
      <c r="A333" s="116"/>
      <c r="B333" s="117"/>
      <c r="W333" s="216"/>
      <c r="X333" s="120"/>
    </row>
    <row r="334" spans="1:24" ht="38.25">
      <c r="A334" s="154" t="s">
        <v>68</v>
      </c>
      <c r="B334" s="156" t="s">
        <v>271</v>
      </c>
      <c r="C334" s="157">
        <v>0</v>
      </c>
      <c r="D334" s="157">
        <v>0</v>
      </c>
      <c r="E334" s="157">
        <v>0</v>
      </c>
      <c r="F334" s="157">
        <v>0</v>
      </c>
      <c r="G334" s="157">
        <v>0</v>
      </c>
      <c r="H334" s="157">
        <v>0</v>
      </c>
      <c r="I334" s="157">
        <v>0</v>
      </c>
      <c r="J334" s="157">
        <v>0</v>
      </c>
      <c r="K334" s="157">
        <v>0</v>
      </c>
      <c r="L334" s="157">
        <v>1.2E-2</v>
      </c>
      <c r="M334" s="157">
        <v>0</v>
      </c>
      <c r="N334" s="157">
        <v>0</v>
      </c>
      <c r="O334" s="157">
        <v>0</v>
      </c>
      <c r="P334" s="157">
        <v>0</v>
      </c>
      <c r="Q334" s="157">
        <v>0</v>
      </c>
      <c r="R334" s="157">
        <v>0</v>
      </c>
      <c r="S334" s="157">
        <v>0</v>
      </c>
      <c r="T334" s="157">
        <v>0</v>
      </c>
      <c r="U334" s="157">
        <v>0</v>
      </c>
      <c r="V334" s="157">
        <v>0</v>
      </c>
      <c r="W334" s="218">
        <v>1.2E-2</v>
      </c>
      <c r="X334" s="125">
        <v>6.0000000000000006E-4</v>
      </c>
    </row>
    <row r="335" spans="1:24" s="118" customFormat="1" ht="25.5">
      <c r="A335" s="315" t="s">
        <v>149</v>
      </c>
      <c r="B335" s="121" t="s">
        <v>272</v>
      </c>
      <c r="C335" s="123">
        <v>0</v>
      </c>
      <c r="D335" s="123">
        <v>0</v>
      </c>
      <c r="E335" s="123">
        <v>0</v>
      </c>
      <c r="F335" s="123">
        <v>0</v>
      </c>
      <c r="G335" s="123">
        <v>0</v>
      </c>
      <c r="H335" s="123">
        <v>0</v>
      </c>
      <c r="I335" s="123">
        <v>0</v>
      </c>
      <c r="J335" s="123">
        <v>0</v>
      </c>
      <c r="K335" s="123">
        <v>0</v>
      </c>
      <c r="L335" s="123">
        <v>0.60599999999999998</v>
      </c>
      <c r="M335" s="123">
        <v>0</v>
      </c>
      <c r="N335" s="123">
        <v>0</v>
      </c>
      <c r="O335" s="123">
        <v>0</v>
      </c>
      <c r="P335" s="123">
        <v>0</v>
      </c>
      <c r="Q335" s="123">
        <v>0</v>
      </c>
      <c r="R335" s="123">
        <v>0</v>
      </c>
      <c r="S335" s="123">
        <v>0</v>
      </c>
      <c r="T335" s="123">
        <v>0</v>
      </c>
      <c r="U335" s="123">
        <v>0</v>
      </c>
      <c r="V335" s="123">
        <v>0</v>
      </c>
      <c r="W335" s="218">
        <v>0.60599999999999998</v>
      </c>
      <c r="X335" s="125">
        <v>3.0300000000000001E-2</v>
      </c>
    </row>
    <row r="336" spans="1:24" s="15" customFormat="1">
      <c r="A336" s="13"/>
      <c r="B336" s="127"/>
      <c r="C336" s="157"/>
      <c r="D336" s="157"/>
      <c r="E336" s="157"/>
      <c r="F336" s="157"/>
      <c r="G336" s="157"/>
      <c r="H336" s="157"/>
      <c r="I336" s="157"/>
      <c r="J336" s="157"/>
      <c r="K336" s="157"/>
      <c r="L336" s="157"/>
      <c r="M336" s="157"/>
      <c r="N336" s="157"/>
      <c r="O336" s="157"/>
      <c r="P336" s="157"/>
      <c r="Q336" s="157"/>
      <c r="R336" s="157"/>
      <c r="S336" s="157"/>
      <c r="T336" s="157"/>
      <c r="U336" s="157"/>
      <c r="V336" s="148"/>
      <c r="W336" s="218"/>
      <c r="X336" s="220"/>
    </row>
    <row r="337" spans="1:24" s="15" customFormat="1">
      <c r="A337" s="13"/>
      <c r="B337" s="121" t="s">
        <v>70</v>
      </c>
      <c r="C337" s="221">
        <v>0</v>
      </c>
      <c r="D337" s="221">
        <v>0</v>
      </c>
      <c r="E337" s="221">
        <v>0</v>
      </c>
      <c r="F337" s="221">
        <v>0</v>
      </c>
      <c r="G337" s="221">
        <v>0</v>
      </c>
      <c r="H337" s="221">
        <v>0</v>
      </c>
      <c r="I337" s="221">
        <v>0</v>
      </c>
      <c r="J337" s="221">
        <v>0</v>
      </c>
      <c r="K337" s="221">
        <v>0</v>
      </c>
      <c r="L337" s="221">
        <v>0</v>
      </c>
      <c r="M337" s="221">
        <v>0</v>
      </c>
      <c r="N337" s="221">
        <v>0</v>
      </c>
      <c r="O337" s="221">
        <v>0</v>
      </c>
      <c r="P337" s="221">
        <v>0</v>
      </c>
      <c r="Q337" s="221">
        <v>0</v>
      </c>
      <c r="R337" s="221">
        <v>0</v>
      </c>
      <c r="S337" s="221">
        <v>0</v>
      </c>
      <c r="T337" s="221">
        <v>0</v>
      </c>
      <c r="U337" s="221">
        <v>0</v>
      </c>
      <c r="V337" s="157">
        <v>0</v>
      </c>
      <c r="W337" s="218">
        <v>0</v>
      </c>
      <c r="X337" s="219">
        <v>0</v>
      </c>
    </row>
    <row r="338" spans="1:24" s="15" customFormat="1">
      <c r="A338" s="13"/>
      <c r="B338" s="121"/>
      <c r="C338" s="221"/>
      <c r="D338" s="221"/>
      <c r="E338" s="221"/>
      <c r="F338" s="221"/>
      <c r="G338" s="221"/>
      <c r="H338" s="221"/>
      <c r="I338" s="221"/>
      <c r="J338" s="221"/>
      <c r="K338" s="221"/>
      <c r="L338" s="221"/>
      <c r="M338" s="221"/>
      <c r="N338" s="221"/>
      <c r="O338" s="221"/>
      <c r="P338" s="221"/>
      <c r="Q338" s="221"/>
      <c r="R338" s="221"/>
      <c r="S338" s="221"/>
      <c r="T338" s="221"/>
      <c r="U338" s="221"/>
      <c r="V338" s="148"/>
      <c r="W338" s="218"/>
      <c r="X338" s="220"/>
    </row>
    <row r="339" spans="1:24" s="15" customFormat="1">
      <c r="A339" s="13"/>
      <c r="B339" s="128" t="s">
        <v>71</v>
      </c>
      <c r="C339" s="157">
        <v>0</v>
      </c>
      <c r="D339" s="157">
        <v>0</v>
      </c>
      <c r="E339" s="157">
        <v>0</v>
      </c>
      <c r="F339" s="157">
        <v>0</v>
      </c>
      <c r="G339" s="157">
        <v>0</v>
      </c>
      <c r="H339" s="157">
        <v>0</v>
      </c>
      <c r="I339" s="157">
        <v>0</v>
      </c>
      <c r="J339" s="157">
        <v>0</v>
      </c>
      <c r="K339" s="157">
        <v>0</v>
      </c>
      <c r="L339" s="157">
        <v>0.61799999999999999</v>
      </c>
      <c r="M339" s="157">
        <v>0</v>
      </c>
      <c r="N339" s="157">
        <v>0</v>
      </c>
      <c r="O339" s="157">
        <v>0</v>
      </c>
      <c r="P339" s="157">
        <v>0</v>
      </c>
      <c r="Q339" s="157">
        <v>0</v>
      </c>
      <c r="R339" s="157">
        <v>0</v>
      </c>
      <c r="S339" s="157">
        <v>0</v>
      </c>
      <c r="T339" s="157">
        <v>0</v>
      </c>
      <c r="U339" s="157">
        <v>0</v>
      </c>
      <c r="V339" s="157">
        <v>0</v>
      </c>
      <c r="W339" s="218">
        <v>0.61799999999999999</v>
      </c>
      <c r="X339" s="219">
        <v>3.09E-2</v>
      </c>
    </row>
    <row r="340" spans="1:24" s="15" customFormat="1">
      <c r="A340" s="13"/>
      <c r="B340" s="128" t="s">
        <v>72</v>
      </c>
      <c r="C340" s="157">
        <v>0</v>
      </c>
      <c r="D340" s="157">
        <v>0</v>
      </c>
      <c r="E340" s="157">
        <v>0</v>
      </c>
      <c r="F340" s="157">
        <v>0</v>
      </c>
      <c r="G340" s="157">
        <v>0</v>
      </c>
      <c r="H340" s="157">
        <v>0</v>
      </c>
      <c r="I340" s="157">
        <v>0</v>
      </c>
      <c r="J340" s="157">
        <v>0</v>
      </c>
      <c r="K340" s="157">
        <v>0</v>
      </c>
      <c r="L340" s="157">
        <v>0</v>
      </c>
      <c r="M340" s="157">
        <v>0</v>
      </c>
      <c r="N340" s="157">
        <v>0</v>
      </c>
      <c r="O340" s="157">
        <v>0</v>
      </c>
      <c r="P340" s="157">
        <v>0</v>
      </c>
      <c r="Q340" s="157">
        <v>0</v>
      </c>
      <c r="R340" s="157">
        <v>0</v>
      </c>
      <c r="S340" s="157">
        <v>0</v>
      </c>
      <c r="T340" s="157">
        <v>0</v>
      </c>
      <c r="U340" s="157">
        <v>0</v>
      </c>
      <c r="V340" s="157">
        <v>0</v>
      </c>
      <c r="W340" s="218">
        <v>0</v>
      </c>
      <c r="X340" s="219">
        <v>0</v>
      </c>
    </row>
    <row r="341" spans="1:24" s="138" customFormat="1">
      <c r="A341" s="129"/>
      <c r="B341" s="130" t="s">
        <v>22</v>
      </c>
      <c r="C341" s="131">
        <v>0</v>
      </c>
      <c r="D341" s="131">
        <v>0</v>
      </c>
      <c r="E341" s="131">
        <v>0</v>
      </c>
      <c r="F341" s="131">
        <v>0</v>
      </c>
      <c r="G341" s="131">
        <v>0</v>
      </c>
      <c r="H341" s="131">
        <v>0</v>
      </c>
      <c r="I341" s="131">
        <v>0</v>
      </c>
      <c r="J341" s="131">
        <v>0</v>
      </c>
      <c r="K341" s="131">
        <v>0</v>
      </c>
      <c r="L341" s="131">
        <v>0.61799999999999999</v>
      </c>
      <c r="M341" s="131">
        <v>0</v>
      </c>
      <c r="N341" s="131">
        <v>0</v>
      </c>
      <c r="O341" s="131">
        <v>0</v>
      </c>
      <c r="P341" s="131">
        <v>0</v>
      </c>
      <c r="Q341" s="131">
        <v>0</v>
      </c>
      <c r="R341" s="131">
        <v>0</v>
      </c>
      <c r="S341" s="131">
        <v>0</v>
      </c>
      <c r="T341" s="131">
        <v>0</v>
      </c>
      <c r="U341" s="131">
        <v>0</v>
      </c>
      <c r="V341" s="131">
        <v>0</v>
      </c>
      <c r="W341" s="218">
        <v>0.61799999999999999</v>
      </c>
      <c r="X341" s="125">
        <v>3.09E-2</v>
      </c>
    </row>
    <row r="342" spans="1:24" s="138" customFormat="1">
      <c r="A342" s="129"/>
      <c r="B342" s="135"/>
      <c r="C342" s="316"/>
      <c r="D342" s="316"/>
      <c r="E342" s="316"/>
      <c r="F342" s="316"/>
      <c r="G342" s="316"/>
      <c r="H342" s="316"/>
      <c r="I342" s="316"/>
      <c r="J342" s="316"/>
      <c r="K342" s="316"/>
      <c r="L342" s="316"/>
      <c r="M342" s="316"/>
      <c r="N342" s="316"/>
      <c r="O342" s="316"/>
      <c r="P342" s="316"/>
      <c r="Q342" s="316"/>
      <c r="R342" s="316"/>
      <c r="S342" s="316"/>
      <c r="T342" s="316"/>
      <c r="U342" s="316"/>
      <c r="V342" s="316"/>
      <c r="W342" s="241"/>
      <c r="X342" s="317"/>
    </row>
    <row r="343" spans="1:24" s="118" customFormat="1">
      <c r="A343" s="126"/>
      <c r="B343" s="128" t="s">
        <v>15</v>
      </c>
      <c r="C343" s="123">
        <v>0.96618357487922713</v>
      </c>
      <c r="D343" s="123">
        <v>0.93351070036640305</v>
      </c>
      <c r="E343" s="123">
        <v>0.90194270566802237</v>
      </c>
      <c r="F343" s="123">
        <v>0.87144222769857238</v>
      </c>
      <c r="G343" s="123">
        <v>0.84197316685852419</v>
      </c>
      <c r="H343" s="123">
        <v>0.81350064430775282</v>
      </c>
      <c r="I343" s="123">
        <v>0.78599096068381913</v>
      </c>
      <c r="J343" s="123">
        <v>0.75941155621625056</v>
      </c>
      <c r="K343" s="123">
        <v>0.73373097218961414</v>
      </c>
      <c r="L343" s="123">
        <v>0.70891881370977217</v>
      </c>
      <c r="M343" s="123">
        <v>0.68494571372924851</v>
      </c>
      <c r="N343" s="123">
        <v>0.66178329828912896</v>
      </c>
      <c r="O343" s="123">
        <v>0.63940415293635666</v>
      </c>
      <c r="P343" s="123">
        <v>0.61778179027667302</v>
      </c>
      <c r="Q343" s="123">
        <v>0.59689061862480497</v>
      </c>
      <c r="R343" s="123">
        <v>0.57670591171478747</v>
      </c>
      <c r="S343" s="123">
        <v>0.55720377943457733</v>
      </c>
      <c r="T343" s="123">
        <v>0.53836113955031628</v>
      </c>
      <c r="U343" s="123">
        <v>0.52015569038677911</v>
      </c>
      <c r="V343" s="123">
        <v>0.50256588443167061</v>
      </c>
      <c r="W343" s="218"/>
      <c r="X343" s="158"/>
    </row>
    <row r="344" spans="1:24" s="160" customFormat="1" ht="13.5" thickBot="1">
      <c r="A344" s="141"/>
      <c r="B344" s="20" t="s">
        <v>16</v>
      </c>
      <c r="C344" s="142">
        <v>0</v>
      </c>
      <c r="D344" s="142">
        <v>0</v>
      </c>
      <c r="E344" s="142">
        <v>0</v>
      </c>
      <c r="F344" s="142">
        <v>0</v>
      </c>
      <c r="G344" s="142">
        <v>0</v>
      </c>
      <c r="H344" s="142">
        <v>0</v>
      </c>
      <c r="I344" s="142">
        <v>0</v>
      </c>
      <c r="J344" s="142">
        <v>0</v>
      </c>
      <c r="K344" s="142">
        <v>0</v>
      </c>
      <c r="L344" s="142">
        <v>0.43811182687263922</v>
      </c>
      <c r="M344" s="142">
        <v>0</v>
      </c>
      <c r="N344" s="142">
        <v>0</v>
      </c>
      <c r="O344" s="142">
        <v>0</v>
      </c>
      <c r="P344" s="142">
        <v>0</v>
      </c>
      <c r="Q344" s="142">
        <v>0</v>
      </c>
      <c r="R344" s="142">
        <v>0</v>
      </c>
      <c r="S344" s="142">
        <v>0</v>
      </c>
      <c r="T344" s="142">
        <v>0</v>
      </c>
      <c r="U344" s="142">
        <v>0</v>
      </c>
      <c r="V344" s="142">
        <v>0</v>
      </c>
      <c r="W344" s="143">
        <v>0.43811182687263922</v>
      </c>
      <c r="X344" s="159"/>
    </row>
    <row r="345" spans="1:24" s="145" customFormat="1">
      <c r="A345" s="146" t="s">
        <v>116</v>
      </c>
      <c r="B345" s="130"/>
      <c r="C345" s="147"/>
      <c r="D345" s="147"/>
      <c r="E345" s="147"/>
      <c r="F345" s="147"/>
      <c r="G345" s="147"/>
      <c r="H345" s="147"/>
      <c r="I345" s="147"/>
      <c r="J345" s="147"/>
      <c r="K345" s="147"/>
      <c r="L345" s="147"/>
      <c r="M345" s="147"/>
      <c r="N345" s="147"/>
      <c r="O345" s="147"/>
      <c r="P345" s="147"/>
      <c r="Q345" s="147"/>
      <c r="R345" s="147"/>
      <c r="S345" s="147"/>
      <c r="T345" s="147"/>
      <c r="U345" s="147"/>
      <c r="V345" s="147"/>
      <c r="W345" s="148"/>
      <c r="X345" s="147"/>
    </row>
    <row r="346" spans="1:24">
      <c r="A346" s="15"/>
    </row>
    <row r="347" spans="1:24">
      <c r="A347" s="15"/>
    </row>
    <row r="348" spans="1:24" ht="19.5" customHeight="1" thickBot="1">
      <c r="A348" s="667" t="s">
        <v>273</v>
      </c>
      <c r="B348" s="667"/>
      <c r="C348" s="667"/>
      <c r="D348" s="667"/>
      <c r="E348" s="667"/>
      <c r="F348" s="667"/>
      <c r="G348" s="667"/>
      <c r="H348" s="667"/>
      <c r="I348" s="667"/>
      <c r="J348" s="667"/>
      <c r="K348" s="667"/>
      <c r="L348" s="667"/>
      <c r="M348" s="667"/>
      <c r="N348" s="667"/>
      <c r="O348" s="667"/>
      <c r="P348" s="667"/>
      <c r="Q348" s="667"/>
      <c r="R348" s="667"/>
      <c r="S348" s="667"/>
      <c r="T348" s="667"/>
      <c r="U348" s="667"/>
      <c r="V348" s="667"/>
      <c r="W348" s="667"/>
      <c r="X348" s="667"/>
    </row>
    <row r="349" spans="1:24" s="118" customFormat="1" ht="12.75" customHeight="1">
      <c r="A349" s="112" t="s">
        <v>2</v>
      </c>
      <c r="B349" s="113" t="s">
        <v>3</v>
      </c>
      <c r="C349" s="114">
        <v>2013</v>
      </c>
      <c r="D349" s="114">
        <v>2014</v>
      </c>
      <c r="E349" s="114">
        <v>2015</v>
      </c>
      <c r="F349" s="114">
        <v>2016</v>
      </c>
      <c r="G349" s="114">
        <v>2017</v>
      </c>
      <c r="H349" s="114">
        <v>2018</v>
      </c>
      <c r="I349" s="114">
        <v>2019</v>
      </c>
      <c r="J349" s="114">
        <v>2020</v>
      </c>
      <c r="K349" s="114">
        <v>2021</v>
      </c>
      <c r="L349" s="114">
        <v>2022</v>
      </c>
      <c r="M349" s="114">
        <v>2023</v>
      </c>
      <c r="N349" s="114">
        <v>2024</v>
      </c>
      <c r="O349" s="114">
        <v>2025</v>
      </c>
      <c r="P349" s="114">
        <v>2026</v>
      </c>
      <c r="Q349" s="114">
        <v>2027</v>
      </c>
      <c r="R349" s="114">
        <v>2028</v>
      </c>
      <c r="S349" s="114">
        <v>2029</v>
      </c>
      <c r="T349" s="114">
        <v>2030</v>
      </c>
      <c r="U349" s="114">
        <v>2031</v>
      </c>
      <c r="V349" s="114">
        <v>2032</v>
      </c>
      <c r="W349" s="664" t="s">
        <v>4</v>
      </c>
      <c r="X349" s="665" t="s">
        <v>5</v>
      </c>
    </row>
    <row r="350" spans="1:24" s="118" customFormat="1" ht="13.5" thickBot="1">
      <c r="A350" s="19" t="s">
        <v>6</v>
      </c>
      <c r="B350" s="20" t="s">
        <v>7</v>
      </c>
      <c r="C350" s="115">
        <v>1</v>
      </c>
      <c r="D350" s="115">
        <v>2</v>
      </c>
      <c r="E350" s="115">
        <v>3</v>
      </c>
      <c r="F350" s="115">
        <v>4</v>
      </c>
      <c r="G350" s="115">
        <v>5</v>
      </c>
      <c r="H350" s="115">
        <v>6</v>
      </c>
      <c r="I350" s="115">
        <v>7</v>
      </c>
      <c r="J350" s="115">
        <v>8</v>
      </c>
      <c r="K350" s="115">
        <v>9</v>
      </c>
      <c r="L350" s="115">
        <v>10</v>
      </c>
      <c r="M350" s="115">
        <v>11</v>
      </c>
      <c r="N350" s="115">
        <v>12</v>
      </c>
      <c r="O350" s="115">
        <v>13</v>
      </c>
      <c r="P350" s="115">
        <v>14</v>
      </c>
      <c r="Q350" s="115">
        <v>15</v>
      </c>
      <c r="R350" s="115">
        <v>16</v>
      </c>
      <c r="S350" s="115">
        <v>17</v>
      </c>
      <c r="T350" s="115">
        <v>18</v>
      </c>
      <c r="U350" s="115">
        <v>19</v>
      </c>
      <c r="V350" s="115">
        <v>20</v>
      </c>
      <c r="W350" s="661"/>
      <c r="X350" s="662"/>
    </row>
    <row r="351" spans="1:24" s="118" customFormat="1">
      <c r="A351" s="116"/>
      <c r="B351" s="117"/>
      <c r="W351" s="216"/>
      <c r="X351" s="120"/>
    </row>
    <row r="352" spans="1:24" ht="38.25">
      <c r="A352" s="154" t="s">
        <v>68</v>
      </c>
      <c r="B352" s="156" t="s">
        <v>271</v>
      </c>
      <c r="C352" s="157">
        <v>0</v>
      </c>
      <c r="D352" s="157">
        <v>0</v>
      </c>
      <c r="E352" s="157">
        <v>0</v>
      </c>
      <c r="F352" s="157">
        <v>0</v>
      </c>
      <c r="G352" s="157">
        <v>0</v>
      </c>
      <c r="H352" s="157">
        <v>0</v>
      </c>
      <c r="I352" s="157">
        <v>0</v>
      </c>
      <c r="J352" s="157">
        <v>0</v>
      </c>
      <c r="K352" s="157">
        <v>0</v>
      </c>
      <c r="L352" s="157">
        <v>1.2E-2</v>
      </c>
      <c r="M352" s="157">
        <v>0</v>
      </c>
      <c r="N352" s="157">
        <v>0</v>
      </c>
      <c r="O352" s="157">
        <v>0</v>
      </c>
      <c r="P352" s="157">
        <v>0</v>
      </c>
      <c r="Q352" s="157">
        <v>0</v>
      </c>
      <c r="R352" s="157">
        <v>0</v>
      </c>
      <c r="S352" s="157">
        <v>0</v>
      </c>
      <c r="T352" s="157">
        <v>0</v>
      </c>
      <c r="U352" s="157">
        <v>0</v>
      </c>
      <c r="V352" s="157">
        <v>0</v>
      </c>
      <c r="W352" s="218">
        <v>1.2E-2</v>
      </c>
      <c r="X352" s="125">
        <v>6.0000000000000006E-4</v>
      </c>
    </row>
    <row r="353" spans="1:24" s="118" customFormat="1" ht="25.5">
      <c r="A353" s="315" t="s">
        <v>149</v>
      </c>
      <c r="B353" s="121" t="s">
        <v>272</v>
      </c>
      <c r="C353" s="123">
        <v>0</v>
      </c>
      <c r="D353" s="123">
        <v>0</v>
      </c>
      <c r="E353" s="123">
        <v>0</v>
      </c>
      <c r="F353" s="123">
        <v>0</v>
      </c>
      <c r="G353" s="123">
        <v>0</v>
      </c>
      <c r="H353" s="123">
        <v>0</v>
      </c>
      <c r="I353" s="123">
        <v>0</v>
      </c>
      <c r="J353" s="123">
        <v>0</v>
      </c>
      <c r="K353" s="123">
        <v>0</v>
      </c>
      <c r="L353" s="123">
        <v>0.45450000000000002</v>
      </c>
      <c r="M353" s="123">
        <v>0</v>
      </c>
      <c r="N353" s="123">
        <v>0</v>
      </c>
      <c r="O353" s="123">
        <v>0</v>
      </c>
      <c r="P353" s="123">
        <v>0</v>
      </c>
      <c r="Q353" s="123">
        <v>0</v>
      </c>
      <c r="R353" s="123">
        <v>0</v>
      </c>
      <c r="S353" s="123">
        <v>0</v>
      </c>
      <c r="T353" s="123">
        <v>0</v>
      </c>
      <c r="U353" s="123">
        <v>0</v>
      </c>
      <c r="V353" s="123">
        <v>0</v>
      </c>
      <c r="W353" s="218">
        <v>0.45450000000000002</v>
      </c>
      <c r="X353" s="125">
        <v>2.2725000000000002E-2</v>
      </c>
    </row>
    <row r="354" spans="1:24" s="15" customFormat="1">
      <c r="A354" s="13"/>
      <c r="B354" s="127"/>
      <c r="C354" s="157"/>
      <c r="D354" s="157"/>
      <c r="E354" s="157"/>
      <c r="F354" s="157"/>
      <c r="G354" s="157"/>
      <c r="H354" s="157"/>
      <c r="I354" s="157"/>
      <c r="J354" s="157"/>
      <c r="K354" s="157"/>
      <c r="L354" s="157"/>
      <c r="M354" s="157"/>
      <c r="N354" s="157"/>
      <c r="O354" s="157"/>
      <c r="P354" s="157"/>
      <c r="Q354" s="157"/>
      <c r="R354" s="157"/>
      <c r="S354" s="157"/>
      <c r="T354" s="157"/>
      <c r="U354" s="157"/>
      <c r="V354" s="148"/>
      <c r="W354" s="218"/>
      <c r="X354" s="220"/>
    </row>
    <row r="355" spans="1:24" s="15" customFormat="1">
      <c r="A355" s="13"/>
      <c r="B355" s="121" t="s">
        <v>70</v>
      </c>
      <c r="C355" s="221">
        <v>0</v>
      </c>
      <c r="D355" s="221">
        <v>0</v>
      </c>
      <c r="E355" s="221">
        <v>0</v>
      </c>
      <c r="F355" s="221">
        <v>0</v>
      </c>
      <c r="G355" s="221">
        <v>0</v>
      </c>
      <c r="H355" s="221">
        <v>0</v>
      </c>
      <c r="I355" s="221">
        <v>0</v>
      </c>
      <c r="J355" s="221">
        <v>0</v>
      </c>
      <c r="K355" s="221">
        <v>0</v>
      </c>
      <c r="L355" s="221">
        <v>0</v>
      </c>
      <c r="M355" s="221">
        <v>0</v>
      </c>
      <c r="N355" s="221">
        <v>0</v>
      </c>
      <c r="O355" s="221">
        <v>0</v>
      </c>
      <c r="P355" s="221">
        <v>0</v>
      </c>
      <c r="Q355" s="221">
        <v>0</v>
      </c>
      <c r="R355" s="221">
        <v>0</v>
      </c>
      <c r="S355" s="221">
        <v>0</v>
      </c>
      <c r="T355" s="221">
        <v>0</v>
      </c>
      <c r="U355" s="221">
        <v>0</v>
      </c>
      <c r="V355" s="157">
        <v>0</v>
      </c>
      <c r="W355" s="218">
        <v>0</v>
      </c>
      <c r="X355" s="219">
        <v>0</v>
      </c>
    </row>
    <row r="356" spans="1:24" s="15" customFormat="1">
      <c r="A356" s="13"/>
      <c r="B356" s="121"/>
      <c r="C356" s="221"/>
      <c r="D356" s="221"/>
      <c r="E356" s="221"/>
      <c r="F356" s="221"/>
      <c r="G356" s="221"/>
      <c r="H356" s="221"/>
      <c r="I356" s="221"/>
      <c r="J356" s="221"/>
      <c r="K356" s="221"/>
      <c r="L356" s="221"/>
      <c r="M356" s="221"/>
      <c r="N356" s="221"/>
      <c r="O356" s="221"/>
      <c r="P356" s="221"/>
      <c r="Q356" s="221"/>
      <c r="R356" s="221"/>
      <c r="S356" s="221"/>
      <c r="T356" s="221"/>
      <c r="U356" s="221"/>
      <c r="V356" s="148"/>
      <c r="W356" s="218"/>
      <c r="X356" s="220"/>
    </row>
    <row r="357" spans="1:24" s="15" customFormat="1">
      <c r="A357" s="13"/>
      <c r="B357" s="128" t="s">
        <v>71</v>
      </c>
      <c r="C357" s="157">
        <v>0</v>
      </c>
      <c r="D357" s="157">
        <v>0</v>
      </c>
      <c r="E357" s="157">
        <v>0</v>
      </c>
      <c r="F357" s="157">
        <v>0</v>
      </c>
      <c r="G357" s="157">
        <v>0</v>
      </c>
      <c r="H357" s="157">
        <v>0</v>
      </c>
      <c r="I357" s="157">
        <v>0</v>
      </c>
      <c r="J357" s="157">
        <v>0</v>
      </c>
      <c r="K357" s="157">
        <v>0</v>
      </c>
      <c r="L357" s="157">
        <v>0.46650000000000003</v>
      </c>
      <c r="M357" s="157">
        <v>0</v>
      </c>
      <c r="N357" s="157">
        <v>0</v>
      </c>
      <c r="O357" s="157">
        <v>0</v>
      </c>
      <c r="P357" s="157">
        <v>0</v>
      </c>
      <c r="Q357" s="157">
        <v>0</v>
      </c>
      <c r="R357" s="157">
        <v>0</v>
      </c>
      <c r="S357" s="157">
        <v>0</v>
      </c>
      <c r="T357" s="157">
        <v>0</v>
      </c>
      <c r="U357" s="157">
        <v>0</v>
      </c>
      <c r="V357" s="157">
        <v>0</v>
      </c>
      <c r="W357" s="218">
        <v>0.46650000000000003</v>
      </c>
      <c r="X357" s="219">
        <v>2.3325000000000002E-2</v>
      </c>
    </row>
    <row r="358" spans="1:24" s="15" customFormat="1">
      <c r="A358" s="13"/>
      <c r="B358" s="128" t="s">
        <v>72</v>
      </c>
      <c r="C358" s="157">
        <v>0</v>
      </c>
      <c r="D358" s="157">
        <v>0</v>
      </c>
      <c r="E358" s="157">
        <v>0</v>
      </c>
      <c r="F358" s="157">
        <v>0</v>
      </c>
      <c r="G358" s="157">
        <v>0</v>
      </c>
      <c r="H358" s="157">
        <v>0</v>
      </c>
      <c r="I358" s="157">
        <v>0</v>
      </c>
      <c r="J358" s="157">
        <v>0</v>
      </c>
      <c r="K358" s="157">
        <v>0</v>
      </c>
      <c r="L358" s="157">
        <v>0</v>
      </c>
      <c r="M358" s="157">
        <v>0</v>
      </c>
      <c r="N358" s="157">
        <v>0</v>
      </c>
      <c r="O358" s="157">
        <v>0</v>
      </c>
      <c r="P358" s="157">
        <v>0</v>
      </c>
      <c r="Q358" s="157">
        <v>0</v>
      </c>
      <c r="R358" s="157">
        <v>0</v>
      </c>
      <c r="S358" s="157">
        <v>0</v>
      </c>
      <c r="T358" s="157">
        <v>0</v>
      </c>
      <c r="U358" s="157">
        <v>0</v>
      </c>
      <c r="V358" s="157">
        <v>0</v>
      </c>
      <c r="W358" s="218">
        <v>0</v>
      </c>
      <c r="X358" s="219">
        <v>0</v>
      </c>
    </row>
    <row r="359" spans="1:24" s="138" customFormat="1">
      <c r="A359" s="129"/>
      <c r="B359" s="130" t="s">
        <v>22</v>
      </c>
      <c r="C359" s="131">
        <v>0</v>
      </c>
      <c r="D359" s="131">
        <v>0</v>
      </c>
      <c r="E359" s="131">
        <v>0</v>
      </c>
      <c r="F359" s="131">
        <v>0</v>
      </c>
      <c r="G359" s="131">
        <v>0</v>
      </c>
      <c r="H359" s="131">
        <v>0</v>
      </c>
      <c r="I359" s="131">
        <v>0</v>
      </c>
      <c r="J359" s="131">
        <v>0</v>
      </c>
      <c r="K359" s="131">
        <v>0</v>
      </c>
      <c r="L359" s="131">
        <v>0.46650000000000003</v>
      </c>
      <c r="M359" s="131">
        <v>0</v>
      </c>
      <c r="N359" s="131">
        <v>0</v>
      </c>
      <c r="O359" s="131">
        <v>0</v>
      </c>
      <c r="P359" s="131">
        <v>0</v>
      </c>
      <c r="Q359" s="131">
        <v>0</v>
      </c>
      <c r="R359" s="131">
        <v>0</v>
      </c>
      <c r="S359" s="131">
        <v>0</v>
      </c>
      <c r="T359" s="131">
        <v>0</v>
      </c>
      <c r="U359" s="131">
        <v>0</v>
      </c>
      <c r="V359" s="131">
        <v>0</v>
      </c>
      <c r="W359" s="218">
        <v>0.46650000000000003</v>
      </c>
      <c r="X359" s="125">
        <v>2.3325000000000002E-2</v>
      </c>
    </row>
    <row r="360" spans="1:24" s="138" customFormat="1">
      <c r="A360" s="129"/>
      <c r="B360" s="135"/>
      <c r="C360" s="316"/>
      <c r="D360" s="316"/>
      <c r="E360" s="316"/>
      <c r="F360" s="316"/>
      <c r="G360" s="316"/>
      <c r="H360" s="316"/>
      <c r="I360" s="316"/>
      <c r="J360" s="316"/>
      <c r="K360" s="316"/>
      <c r="L360" s="316"/>
      <c r="M360" s="316"/>
      <c r="N360" s="316"/>
      <c r="O360" s="316"/>
      <c r="P360" s="316"/>
      <c r="Q360" s="316"/>
      <c r="R360" s="316"/>
      <c r="S360" s="316"/>
      <c r="T360" s="316"/>
      <c r="U360" s="316"/>
      <c r="V360" s="316"/>
      <c r="W360" s="241"/>
      <c r="X360" s="317"/>
    </row>
    <row r="361" spans="1:24" s="118" customFormat="1">
      <c r="A361" s="126"/>
      <c r="B361" s="128" t="s">
        <v>15</v>
      </c>
      <c r="C361" s="123">
        <v>0.96618357487922713</v>
      </c>
      <c r="D361" s="123">
        <v>0.93351070036640305</v>
      </c>
      <c r="E361" s="123">
        <v>0.90194270566802237</v>
      </c>
      <c r="F361" s="123">
        <v>0.87144222769857238</v>
      </c>
      <c r="G361" s="123">
        <v>0.84197316685852419</v>
      </c>
      <c r="H361" s="123">
        <v>0.81350064430775282</v>
      </c>
      <c r="I361" s="123">
        <v>0.78599096068381913</v>
      </c>
      <c r="J361" s="123">
        <v>0.75941155621625056</v>
      </c>
      <c r="K361" s="123">
        <v>0.73373097218961414</v>
      </c>
      <c r="L361" s="123">
        <v>0.70891881370977217</v>
      </c>
      <c r="M361" s="123">
        <v>0.68494571372924851</v>
      </c>
      <c r="N361" s="123">
        <v>0.66178329828912896</v>
      </c>
      <c r="O361" s="123">
        <v>0.63940415293635666</v>
      </c>
      <c r="P361" s="123">
        <v>0.61778179027667302</v>
      </c>
      <c r="Q361" s="123">
        <v>0.59689061862480497</v>
      </c>
      <c r="R361" s="123">
        <v>0.57670591171478747</v>
      </c>
      <c r="S361" s="123">
        <v>0.55720377943457733</v>
      </c>
      <c r="T361" s="123">
        <v>0.53836113955031628</v>
      </c>
      <c r="U361" s="123">
        <v>0.52015569038677911</v>
      </c>
      <c r="V361" s="123">
        <v>0.50256588443167061</v>
      </c>
      <c r="W361" s="218"/>
      <c r="X361" s="158"/>
    </row>
    <row r="362" spans="1:24" s="160" customFormat="1" ht="13.5" thickBot="1">
      <c r="A362" s="141"/>
      <c r="B362" s="20" t="s">
        <v>16</v>
      </c>
      <c r="C362" s="142">
        <v>0</v>
      </c>
      <c r="D362" s="142">
        <v>0</v>
      </c>
      <c r="E362" s="142">
        <v>0</v>
      </c>
      <c r="F362" s="142">
        <v>0</v>
      </c>
      <c r="G362" s="142">
        <v>0</v>
      </c>
      <c r="H362" s="142">
        <v>0</v>
      </c>
      <c r="I362" s="142">
        <v>0</v>
      </c>
      <c r="J362" s="142">
        <v>0</v>
      </c>
      <c r="K362" s="142">
        <v>0</v>
      </c>
      <c r="L362" s="142">
        <v>0.33071062659560874</v>
      </c>
      <c r="M362" s="142">
        <v>0</v>
      </c>
      <c r="N362" s="142">
        <v>0</v>
      </c>
      <c r="O362" s="142">
        <v>0</v>
      </c>
      <c r="P362" s="142">
        <v>0</v>
      </c>
      <c r="Q362" s="142">
        <v>0</v>
      </c>
      <c r="R362" s="142">
        <v>0</v>
      </c>
      <c r="S362" s="142">
        <v>0</v>
      </c>
      <c r="T362" s="142">
        <v>0</v>
      </c>
      <c r="U362" s="142">
        <v>0</v>
      </c>
      <c r="V362" s="142">
        <v>0</v>
      </c>
      <c r="W362" s="143">
        <v>0.33071062659560874</v>
      </c>
      <c r="X362" s="159"/>
    </row>
    <row r="363" spans="1:24" s="145" customFormat="1">
      <c r="A363" s="146" t="s">
        <v>116</v>
      </c>
      <c r="B363" s="130"/>
      <c r="C363" s="147"/>
      <c r="D363" s="147"/>
      <c r="E363" s="147"/>
      <c r="F363" s="147"/>
      <c r="G363" s="147"/>
      <c r="H363" s="147"/>
      <c r="I363" s="147"/>
      <c r="J363" s="147"/>
      <c r="K363" s="147"/>
      <c r="L363" s="147"/>
      <c r="M363" s="147"/>
      <c r="N363" s="147"/>
      <c r="O363" s="147"/>
      <c r="P363" s="147"/>
      <c r="Q363" s="147"/>
      <c r="R363" s="147"/>
      <c r="S363" s="147"/>
      <c r="T363" s="147"/>
      <c r="U363" s="147"/>
      <c r="V363" s="147"/>
      <c r="W363" s="148"/>
      <c r="X363" s="147"/>
    </row>
    <row r="364" spans="1:24" s="145" customFormat="1">
      <c r="A364" s="146"/>
      <c r="B364" s="130"/>
      <c r="C364" s="147"/>
      <c r="D364" s="147"/>
      <c r="E364" s="147"/>
      <c r="F364" s="147"/>
      <c r="G364" s="147"/>
      <c r="H364" s="147"/>
      <c r="I364" s="147"/>
      <c r="J364" s="147"/>
      <c r="K364" s="147"/>
      <c r="L364" s="147"/>
      <c r="M364" s="147"/>
      <c r="N364" s="147"/>
      <c r="O364" s="147"/>
      <c r="P364" s="147"/>
      <c r="Q364" s="147"/>
      <c r="R364" s="147"/>
      <c r="S364" s="147"/>
      <c r="T364" s="147"/>
      <c r="U364" s="147"/>
      <c r="V364" s="147"/>
      <c r="W364" s="148"/>
      <c r="X364" s="147"/>
    </row>
    <row r="365" spans="1:24">
      <c r="A365" s="15"/>
    </row>
    <row r="366" spans="1:24" ht="20.25" customHeight="1" thickBot="1">
      <c r="A366" s="667" t="s">
        <v>274</v>
      </c>
      <c r="B366" s="667"/>
      <c r="C366" s="667"/>
      <c r="D366" s="667"/>
      <c r="E366" s="667"/>
      <c r="F366" s="667"/>
      <c r="G366" s="667"/>
      <c r="H366" s="667"/>
      <c r="I366" s="667"/>
      <c r="J366" s="667"/>
      <c r="K366" s="667"/>
      <c r="L366" s="667"/>
      <c r="M366" s="667"/>
      <c r="N366" s="667"/>
      <c r="O366" s="667"/>
      <c r="P366" s="667"/>
      <c r="Q366" s="667"/>
      <c r="R366" s="667"/>
      <c r="S366" s="667"/>
      <c r="T366" s="667"/>
      <c r="U366" s="667"/>
      <c r="V366" s="667"/>
      <c r="W366" s="667"/>
      <c r="X366" s="667"/>
    </row>
    <row r="367" spans="1:24" s="118" customFormat="1" ht="12.75" customHeight="1">
      <c r="A367" s="112" t="s">
        <v>2</v>
      </c>
      <c r="B367" s="113" t="s">
        <v>3</v>
      </c>
      <c r="C367" s="114">
        <v>2013</v>
      </c>
      <c r="D367" s="114">
        <v>2014</v>
      </c>
      <c r="E367" s="114">
        <v>2015</v>
      </c>
      <c r="F367" s="114">
        <v>2016</v>
      </c>
      <c r="G367" s="114">
        <v>2017</v>
      </c>
      <c r="H367" s="114">
        <v>2018</v>
      </c>
      <c r="I367" s="114">
        <v>2019</v>
      </c>
      <c r="J367" s="114">
        <v>2020</v>
      </c>
      <c r="K367" s="114">
        <v>2021</v>
      </c>
      <c r="L367" s="114">
        <v>2022</v>
      </c>
      <c r="M367" s="114">
        <v>2023</v>
      </c>
      <c r="N367" s="114">
        <v>2024</v>
      </c>
      <c r="O367" s="114">
        <v>2025</v>
      </c>
      <c r="P367" s="114">
        <v>2026</v>
      </c>
      <c r="Q367" s="114">
        <v>2027</v>
      </c>
      <c r="R367" s="114">
        <v>2028</v>
      </c>
      <c r="S367" s="114">
        <v>2029</v>
      </c>
      <c r="T367" s="114">
        <v>2030</v>
      </c>
      <c r="U367" s="114">
        <v>2031</v>
      </c>
      <c r="V367" s="114">
        <v>2032</v>
      </c>
      <c r="W367" s="664" t="s">
        <v>4</v>
      </c>
      <c r="X367" s="665" t="s">
        <v>5</v>
      </c>
    </row>
    <row r="368" spans="1:24" s="118" customFormat="1" ht="13.5" thickBot="1">
      <c r="A368" s="19" t="s">
        <v>6</v>
      </c>
      <c r="B368" s="20" t="s">
        <v>7</v>
      </c>
      <c r="C368" s="115">
        <v>1</v>
      </c>
      <c r="D368" s="115">
        <v>2</v>
      </c>
      <c r="E368" s="115">
        <v>3</v>
      </c>
      <c r="F368" s="115">
        <v>4</v>
      </c>
      <c r="G368" s="115">
        <v>5</v>
      </c>
      <c r="H368" s="115">
        <v>6</v>
      </c>
      <c r="I368" s="115">
        <v>7</v>
      </c>
      <c r="J368" s="115">
        <v>8</v>
      </c>
      <c r="K368" s="115">
        <v>9</v>
      </c>
      <c r="L368" s="115">
        <v>10</v>
      </c>
      <c r="M368" s="115">
        <v>11</v>
      </c>
      <c r="N368" s="115">
        <v>12</v>
      </c>
      <c r="O368" s="115">
        <v>13</v>
      </c>
      <c r="P368" s="115">
        <v>14</v>
      </c>
      <c r="Q368" s="115">
        <v>15</v>
      </c>
      <c r="R368" s="115">
        <v>16</v>
      </c>
      <c r="S368" s="115">
        <v>17</v>
      </c>
      <c r="T368" s="115">
        <v>18</v>
      </c>
      <c r="U368" s="115">
        <v>19</v>
      </c>
      <c r="V368" s="115">
        <v>20</v>
      </c>
      <c r="W368" s="661"/>
      <c r="X368" s="662"/>
    </row>
    <row r="369" spans="1:24" s="118" customFormat="1">
      <c r="A369" s="116"/>
      <c r="B369" s="117"/>
      <c r="W369" s="216"/>
      <c r="X369" s="120"/>
    </row>
    <row r="370" spans="1:24" ht="38.25">
      <c r="A370" s="154" t="s">
        <v>68</v>
      </c>
      <c r="B370" s="156" t="s">
        <v>271</v>
      </c>
      <c r="C370" s="157">
        <v>0</v>
      </c>
      <c r="D370" s="157">
        <v>0</v>
      </c>
      <c r="E370" s="157">
        <v>0</v>
      </c>
      <c r="F370" s="157">
        <v>0</v>
      </c>
      <c r="G370" s="157">
        <v>0</v>
      </c>
      <c r="H370" s="157">
        <v>0</v>
      </c>
      <c r="I370" s="157">
        <v>0</v>
      </c>
      <c r="J370" s="157">
        <v>0</v>
      </c>
      <c r="K370" s="157">
        <v>0</v>
      </c>
      <c r="L370" s="157">
        <v>1.2E-2</v>
      </c>
      <c r="M370" s="157">
        <v>0</v>
      </c>
      <c r="N370" s="157">
        <v>0</v>
      </c>
      <c r="O370" s="157">
        <v>0</v>
      </c>
      <c r="P370" s="157">
        <v>0</v>
      </c>
      <c r="Q370" s="157">
        <v>0</v>
      </c>
      <c r="R370" s="157">
        <v>0</v>
      </c>
      <c r="S370" s="157">
        <v>0</v>
      </c>
      <c r="T370" s="157">
        <v>0</v>
      </c>
      <c r="U370" s="157">
        <v>0</v>
      </c>
      <c r="V370" s="157">
        <v>0</v>
      </c>
      <c r="W370" s="218">
        <v>1.2E-2</v>
      </c>
      <c r="X370" s="125">
        <v>6.0000000000000006E-4</v>
      </c>
    </row>
    <row r="371" spans="1:24" s="118" customFormat="1" ht="25.5">
      <c r="A371" s="315" t="s">
        <v>149</v>
      </c>
      <c r="B371" s="121" t="s">
        <v>272</v>
      </c>
      <c r="C371" s="123">
        <v>0</v>
      </c>
      <c r="D371" s="123">
        <v>0</v>
      </c>
      <c r="E371" s="123">
        <v>0</v>
      </c>
      <c r="F371" s="123">
        <v>0</v>
      </c>
      <c r="G371" s="123">
        <v>0</v>
      </c>
      <c r="H371" s="123">
        <v>0</v>
      </c>
      <c r="I371" s="123">
        <v>0</v>
      </c>
      <c r="J371" s="123">
        <v>0</v>
      </c>
      <c r="K371" s="123">
        <v>0</v>
      </c>
      <c r="L371" s="123">
        <v>2.02</v>
      </c>
      <c r="M371" s="123">
        <v>0</v>
      </c>
      <c r="N371" s="123">
        <v>0</v>
      </c>
      <c r="O371" s="123">
        <v>0</v>
      </c>
      <c r="P371" s="123">
        <v>0</v>
      </c>
      <c r="Q371" s="123">
        <v>0</v>
      </c>
      <c r="R371" s="123">
        <v>0</v>
      </c>
      <c r="S371" s="123">
        <v>0</v>
      </c>
      <c r="T371" s="123">
        <v>0</v>
      </c>
      <c r="U371" s="123">
        <v>0</v>
      </c>
      <c r="V371" s="123">
        <v>0</v>
      </c>
      <c r="W371" s="218">
        <v>2.02</v>
      </c>
      <c r="X371" s="125">
        <v>0.10100000000000001</v>
      </c>
    </row>
    <row r="372" spans="1:24" s="15" customFormat="1">
      <c r="A372" s="13"/>
      <c r="B372" s="127"/>
      <c r="C372" s="157"/>
      <c r="D372" s="157"/>
      <c r="E372" s="157"/>
      <c r="F372" s="157"/>
      <c r="G372" s="157"/>
      <c r="H372" s="157"/>
      <c r="I372" s="157"/>
      <c r="J372" s="157"/>
      <c r="K372" s="157"/>
      <c r="L372" s="157"/>
      <c r="M372" s="157"/>
      <c r="N372" s="157"/>
      <c r="O372" s="157"/>
      <c r="P372" s="157"/>
      <c r="Q372" s="157"/>
      <c r="R372" s="157"/>
      <c r="S372" s="157"/>
      <c r="T372" s="157"/>
      <c r="U372" s="157"/>
      <c r="V372" s="148"/>
      <c r="W372" s="218"/>
      <c r="X372" s="220"/>
    </row>
    <row r="373" spans="1:24" s="15" customFormat="1">
      <c r="A373" s="13"/>
      <c r="B373" s="121" t="s">
        <v>70</v>
      </c>
      <c r="C373" s="221">
        <v>0</v>
      </c>
      <c r="D373" s="221">
        <v>0</v>
      </c>
      <c r="E373" s="221">
        <v>0</v>
      </c>
      <c r="F373" s="221">
        <v>0</v>
      </c>
      <c r="G373" s="221">
        <v>0</v>
      </c>
      <c r="H373" s="221">
        <v>0</v>
      </c>
      <c r="I373" s="221">
        <v>0</v>
      </c>
      <c r="J373" s="221">
        <v>0</v>
      </c>
      <c r="K373" s="221">
        <v>0</v>
      </c>
      <c r="L373" s="221">
        <v>0</v>
      </c>
      <c r="M373" s="221">
        <v>0</v>
      </c>
      <c r="N373" s="221">
        <v>0</v>
      </c>
      <c r="O373" s="221">
        <v>0</v>
      </c>
      <c r="P373" s="221">
        <v>0</v>
      </c>
      <c r="Q373" s="221">
        <v>0</v>
      </c>
      <c r="R373" s="221">
        <v>0</v>
      </c>
      <c r="S373" s="221">
        <v>0</v>
      </c>
      <c r="T373" s="221">
        <v>0</v>
      </c>
      <c r="U373" s="221">
        <v>0</v>
      </c>
      <c r="V373" s="157">
        <v>0</v>
      </c>
      <c r="W373" s="218">
        <v>0</v>
      </c>
      <c r="X373" s="219">
        <v>0</v>
      </c>
    </row>
    <row r="374" spans="1:24" s="15" customFormat="1">
      <c r="A374" s="13"/>
      <c r="B374" s="121"/>
      <c r="C374" s="221"/>
      <c r="D374" s="221"/>
      <c r="E374" s="221"/>
      <c r="F374" s="221"/>
      <c r="G374" s="221"/>
      <c r="H374" s="221"/>
      <c r="I374" s="221"/>
      <c r="J374" s="221"/>
      <c r="K374" s="221"/>
      <c r="L374" s="221"/>
      <c r="M374" s="221"/>
      <c r="N374" s="221"/>
      <c r="O374" s="221"/>
      <c r="P374" s="221"/>
      <c r="Q374" s="221"/>
      <c r="R374" s="221"/>
      <c r="S374" s="221"/>
      <c r="T374" s="221"/>
      <c r="U374" s="221"/>
      <c r="V374" s="148"/>
      <c r="W374" s="218"/>
      <c r="X374" s="220"/>
    </row>
    <row r="375" spans="1:24" s="15" customFormat="1">
      <c r="A375" s="13"/>
      <c r="B375" s="128" t="s">
        <v>71</v>
      </c>
      <c r="C375" s="157">
        <v>0</v>
      </c>
      <c r="D375" s="157">
        <v>0</v>
      </c>
      <c r="E375" s="157">
        <v>0</v>
      </c>
      <c r="F375" s="157">
        <v>0</v>
      </c>
      <c r="G375" s="157">
        <v>0</v>
      </c>
      <c r="H375" s="157">
        <v>0</v>
      </c>
      <c r="I375" s="157">
        <v>0</v>
      </c>
      <c r="J375" s="157">
        <v>0</v>
      </c>
      <c r="K375" s="157">
        <v>0</v>
      </c>
      <c r="L375" s="157">
        <v>2.032</v>
      </c>
      <c r="M375" s="157">
        <v>0</v>
      </c>
      <c r="N375" s="157">
        <v>0</v>
      </c>
      <c r="O375" s="157">
        <v>0</v>
      </c>
      <c r="P375" s="157">
        <v>0</v>
      </c>
      <c r="Q375" s="157">
        <v>0</v>
      </c>
      <c r="R375" s="157">
        <v>0</v>
      </c>
      <c r="S375" s="157">
        <v>0</v>
      </c>
      <c r="T375" s="157">
        <v>0</v>
      </c>
      <c r="U375" s="157">
        <v>0</v>
      </c>
      <c r="V375" s="157">
        <v>0</v>
      </c>
      <c r="W375" s="218">
        <v>2.032</v>
      </c>
      <c r="X375" s="219">
        <v>0.1016</v>
      </c>
    </row>
    <row r="376" spans="1:24" s="15" customFormat="1">
      <c r="A376" s="13"/>
      <c r="B376" s="128" t="s">
        <v>72</v>
      </c>
      <c r="C376" s="157">
        <v>0</v>
      </c>
      <c r="D376" s="157">
        <v>0</v>
      </c>
      <c r="E376" s="157">
        <v>0</v>
      </c>
      <c r="F376" s="157">
        <v>0</v>
      </c>
      <c r="G376" s="157">
        <v>0</v>
      </c>
      <c r="H376" s="157">
        <v>0</v>
      </c>
      <c r="I376" s="157">
        <v>0</v>
      </c>
      <c r="J376" s="157">
        <v>0</v>
      </c>
      <c r="K376" s="157">
        <v>0</v>
      </c>
      <c r="L376" s="157">
        <v>0</v>
      </c>
      <c r="M376" s="157">
        <v>0</v>
      </c>
      <c r="N376" s="157">
        <v>0</v>
      </c>
      <c r="O376" s="157">
        <v>0</v>
      </c>
      <c r="P376" s="157">
        <v>0</v>
      </c>
      <c r="Q376" s="157">
        <v>0</v>
      </c>
      <c r="R376" s="157">
        <v>0</v>
      </c>
      <c r="S376" s="157">
        <v>0</v>
      </c>
      <c r="T376" s="157">
        <v>0</v>
      </c>
      <c r="U376" s="157">
        <v>0</v>
      </c>
      <c r="V376" s="157">
        <v>0</v>
      </c>
      <c r="W376" s="218">
        <v>0</v>
      </c>
      <c r="X376" s="219">
        <v>0</v>
      </c>
    </row>
    <row r="377" spans="1:24" s="138" customFormat="1">
      <c r="A377" s="129"/>
      <c r="B377" s="130" t="s">
        <v>22</v>
      </c>
      <c r="C377" s="131">
        <v>0</v>
      </c>
      <c r="D377" s="131">
        <v>0</v>
      </c>
      <c r="E377" s="131">
        <v>0</v>
      </c>
      <c r="F377" s="131">
        <v>0</v>
      </c>
      <c r="G377" s="131">
        <v>0</v>
      </c>
      <c r="H377" s="131">
        <v>0</v>
      </c>
      <c r="I377" s="131">
        <v>0</v>
      </c>
      <c r="J377" s="131">
        <v>0</v>
      </c>
      <c r="K377" s="131">
        <v>0</v>
      </c>
      <c r="L377" s="131">
        <v>2.032</v>
      </c>
      <c r="M377" s="131">
        <v>0</v>
      </c>
      <c r="N377" s="131">
        <v>0</v>
      </c>
      <c r="O377" s="131">
        <v>0</v>
      </c>
      <c r="P377" s="131">
        <v>0</v>
      </c>
      <c r="Q377" s="131">
        <v>0</v>
      </c>
      <c r="R377" s="131">
        <v>0</v>
      </c>
      <c r="S377" s="131">
        <v>0</v>
      </c>
      <c r="T377" s="131">
        <v>0</v>
      </c>
      <c r="U377" s="131">
        <v>0</v>
      </c>
      <c r="V377" s="131">
        <v>0</v>
      </c>
      <c r="W377" s="218">
        <v>2.032</v>
      </c>
      <c r="X377" s="125">
        <v>0.1016</v>
      </c>
    </row>
    <row r="378" spans="1:24" s="138" customFormat="1">
      <c r="A378" s="129"/>
      <c r="B378" s="135"/>
      <c r="C378" s="316"/>
      <c r="D378" s="316"/>
      <c r="E378" s="316"/>
      <c r="F378" s="316"/>
      <c r="G378" s="316"/>
      <c r="H378" s="316"/>
      <c r="I378" s="316"/>
      <c r="J378" s="316"/>
      <c r="K378" s="316"/>
      <c r="L378" s="316"/>
      <c r="M378" s="316"/>
      <c r="N378" s="316"/>
      <c r="O378" s="316"/>
      <c r="P378" s="316"/>
      <c r="Q378" s="316"/>
      <c r="R378" s="316"/>
      <c r="S378" s="316"/>
      <c r="T378" s="316"/>
      <c r="U378" s="316"/>
      <c r="V378" s="316"/>
      <c r="W378" s="241"/>
      <c r="X378" s="317"/>
    </row>
    <row r="379" spans="1:24" s="118" customFormat="1">
      <c r="A379" s="126"/>
      <c r="B379" s="128" t="s">
        <v>15</v>
      </c>
      <c r="C379" s="123">
        <v>0.96618357487922713</v>
      </c>
      <c r="D379" s="123">
        <v>0.93351070036640305</v>
      </c>
      <c r="E379" s="123">
        <v>0.90194270566802237</v>
      </c>
      <c r="F379" s="123">
        <v>0.87144222769857238</v>
      </c>
      <c r="G379" s="123">
        <v>0.84197316685852419</v>
      </c>
      <c r="H379" s="123">
        <v>0.81350064430775282</v>
      </c>
      <c r="I379" s="123">
        <v>0.78599096068381913</v>
      </c>
      <c r="J379" s="123">
        <v>0.75941155621625056</v>
      </c>
      <c r="K379" s="123">
        <v>0.73373097218961414</v>
      </c>
      <c r="L379" s="123">
        <v>0.70891881370977217</v>
      </c>
      <c r="M379" s="123">
        <v>0.68494571372924851</v>
      </c>
      <c r="N379" s="123">
        <v>0.66178329828912896</v>
      </c>
      <c r="O379" s="123">
        <v>0.63940415293635666</v>
      </c>
      <c r="P379" s="123">
        <v>0.61778179027667302</v>
      </c>
      <c r="Q379" s="123">
        <v>0.59689061862480497</v>
      </c>
      <c r="R379" s="123">
        <v>0.57670591171478747</v>
      </c>
      <c r="S379" s="123">
        <v>0.55720377943457733</v>
      </c>
      <c r="T379" s="123">
        <v>0.53836113955031628</v>
      </c>
      <c r="U379" s="123">
        <v>0.52015569038677911</v>
      </c>
      <c r="V379" s="123">
        <v>0.50256588443167061</v>
      </c>
      <c r="W379" s="218"/>
      <c r="X379" s="158"/>
    </row>
    <row r="380" spans="1:24" s="160" customFormat="1" ht="13.5" thickBot="1">
      <c r="A380" s="141"/>
      <c r="B380" s="20" t="s">
        <v>16</v>
      </c>
      <c r="C380" s="142">
        <v>0</v>
      </c>
      <c r="D380" s="142">
        <v>0</v>
      </c>
      <c r="E380" s="142">
        <v>0</v>
      </c>
      <c r="F380" s="142">
        <v>0</v>
      </c>
      <c r="G380" s="142">
        <v>0</v>
      </c>
      <c r="H380" s="142">
        <v>0</v>
      </c>
      <c r="I380" s="142">
        <v>0</v>
      </c>
      <c r="J380" s="142">
        <v>0</v>
      </c>
      <c r="K380" s="142">
        <v>0</v>
      </c>
      <c r="L380" s="142">
        <v>1.4405230294582572</v>
      </c>
      <c r="M380" s="142">
        <v>0</v>
      </c>
      <c r="N380" s="142">
        <v>0</v>
      </c>
      <c r="O380" s="142">
        <v>0</v>
      </c>
      <c r="P380" s="142">
        <v>0</v>
      </c>
      <c r="Q380" s="142">
        <v>0</v>
      </c>
      <c r="R380" s="142">
        <v>0</v>
      </c>
      <c r="S380" s="142">
        <v>0</v>
      </c>
      <c r="T380" s="142">
        <v>0</v>
      </c>
      <c r="U380" s="142">
        <v>0</v>
      </c>
      <c r="V380" s="142">
        <v>0</v>
      </c>
      <c r="W380" s="143">
        <v>1.4405230294582572</v>
      </c>
      <c r="X380" s="159"/>
    </row>
    <row r="381" spans="1:24" s="145" customFormat="1">
      <c r="A381" s="146" t="s">
        <v>116</v>
      </c>
      <c r="B381" s="130"/>
      <c r="C381" s="147"/>
      <c r="D381" s="147"/>
      <c r="E381" s="147"/>
      <c r="F381" s="147"/>
      <c r="G381" s="147"/>
      <c r="H381" s="147"/>
      <c r="I381" s="147"/>
      <c r="J381" s="147"/>
      <c r="K381" s="147"/>
      <c r="L381" s="147"/>
      <c r="M381" s="147"/>
      <c r="N381" s="147"/>
      <c r="O381" s="147"/>
      <c r="P381" s="147"/>
      <c r="Q381" s="147"/>
      <c r="R381" s="147"/>
      <c r="S381" s="147"/>
      <c r="T381" s="147"/>
      <c r="U381" s="147"/>
      <c r="V381" s="147"/>
      <c r="W381" s="148"/>
      <c r="X381" s="147"/>
    </row>
    <row r="382" spans="1:24" s="145" customFormat="1">
      <c r="A382" s="146"/>
      <c r="B382" s="130"/>
      <c r="C382" s="147"/>
      <c r="D382" s="147"/>
      <c r="E382" s="147"/>
      <c r="F382" s="147"/>
      <c r="G382" s="147"/>
      <c r="H382" s="147"/>
      <c r="I382" s="147"/>
      <c r="J382" s="147"/>
      <c r="K382" s="147"/>
      <c r="L382" s="147"/>
      <c r="M382" s="147"/>
      <c r="N382" s="147"/>
      <c r="O382" s="147"/>
      <c r="P382" s="147"/>
      <c r="Q382" s="147"/>
      <c r="R382" s="147"/>
      <c r="S382" s="147"/>
      <c r="T382" s="147"/>
      <c r="U382" s="147"/>
      <c r="V382" s="147"/>
      <c r="W382" s="148"/>
      <c r="X382" s="147"/>
    </row>
    <row r="383" spans="1:24">
      <c r="A383" s="15"/>
    </row>
    <row r="384" spans="1:24" ht="19.5" customHeight="1" thickBot="1">
      <c r="A384" s="667" t="s">
        <v>275</v>
      </c>
      <c r="B384" s="667"/>
      <c r="C384" s="667"/>
      <c r="D384" s="667"/>
      <c r="E384" s="667"/>
      <c r="F384" s="667"/>
      <c r="G384" s="667"/>
      <c r="H384" s="667"/>
      <c r="I384" s="667"/>
      <c r="J384" s="667"/>
      <c r="K384" s="667"/>
      <c r="L384" s="667"/>
      <c r="M384" s="667"/>
      <c r="N384" s="667"/>
      <c r="O384" s="667"/>
      <c r="P384" s="667"/>
      <c r="Q384" s="667"/>
      <c r="R384" s="667"/>
      <c r="S384" s="667"/>
      <c r="T384" s="667"/>
      <c r="U384" s="667"/>
      <c r="V384" s="667"/>
      <c r="W384" s="667"/>
      <c r="X384" s="667"/>
    </row>
    <row r="385" spans="1:24" s="118" customFormat="1" ht="12.75" customHeight="1">
      <c r="A385" s="112" t="s">
        <v>2</v>
      </c>
      <c r="B385" s="113" t="s">
        <v>3</v>
      </c>
      <c r="C385" s="114">
        <v>2013</v>
      </c>
      <c r="D385" s="114">
        <v>2014</v>
      </c>
      <c r="E385" s="114">
        <v>2015</v>
      </c>
      <c r="F385" s="114">
        <v>2016</v>
      </c>
      <c r="G385" s="114">
        <v>2017</v>
      </c>
      <c r="H385" s="114">
        <v>2018</v>
      </c>
      <c r="I385" s="114">
        <v>2019</v>
      </c>
      <c r="J385" s="114">
        <v>2020</v>
      </c>
      <c r="K385" s="114">
        <v>2021</v>
      </c>
      <c r="L385" s="114">
        <v>2022</v>
      </c>
      <c r="M385" s="114">
        <v>2023</v>
      </c>
      <c r="N385" s="114">
        <v>2024</v>
      </c>
      <c r="O385" s="114">
        <v>2025</v>
      </c>
      <c r="P385" s="114">
        <v>2026</v>
      </c>
      <c r="Q385" s="114">
        <v>2027</v>
      </c>
      <c r="R385" s="114">
        <v>2028</v>
      </c>
      <c r="S385" s="114">
        <v>2029</v>
      </c>
      <c r="T385" s="114">
        <v>2030</v>
      </c>
      <c r="U385" s="114">
        <v>2031</v>
      </c>
      <c r="V385" s="114">
        <v>2032</v>
      </c>
      <c r="W385" s="664" t="s">
        <v>4</v>
      </c>
      <c r="X385" s="665" t="s">
        <v>5</v>
      </c>
    </row>
    <row r="386" spans="1:24" s="118" customFormat="1" ht="13.5" thickBot="1">
      <c r="A386" s="19" t="s">
        <v>6</v>
      </c>
      <c r="B386" s="20" t="s">
        <v>7</v>
      </c>
      <c r="C386" s="115">
        <v>1</v>
      </c>
      <c r="D386" s="115">
        <v>2</v>
      </c>
      <c r="E386" s="115">
        <v>3</v>
      </c>
      <c r="F386" s="115">
        <v>4</v>
      </c>
      <c r="G386" s="115">
        <v>5</v>
      </c>
      <c r="H386" s="115">
        <v>6</v>
      </c>
      <c r="I386" s="115">
        <v>7</v>
      </c>
      <c r="J386" s="115">
        <v>8</v>
      </c>
      <c r="K386" s="115">
        <v>9</v>
      </c>
      <c r="L386" s="115">
        <v>10</v>
      </c>
      <c r="M386" s="115">
        <v>11</v>
      </c>
      <c r="N386" s="115">
        <v>12</v>
      </c>
      <c r="O386" s="115">
        <v>13</v>
      </c>
      <c r="P386" s="115">
        <v>14</v>
      </c>
      <c r="Q386" s="115">
        <v>15</v>
      </c>
      <c r="R386" s="115">
        <v>16</v>
      </c>
      <c r="S386" s="115">
        <v>17</v>
      </c>
      <c r="T386" s="115">
        <v>18</v>
      </c>
      <c r="U386" s="115">
        <v>19</v>
      </c>
      <c r="V386" s="115">
        <v>20</v>
      </c>
      <c r="W386" s="661"/>
      <c r="X386" s="662"/>
    </row>
    <row r="387" spans="1:24" s="118" customFormat="1">
      <c r="A387" s="116"/>
      <c r="B387" s="117"/>
      <c r="W387" s="216"/>
      <c r="X387" s="120"/>
    </row>
    <row r="388" spans="1:24" ht="38.25">
      <c r="A388" s="154" t="s">
        <v>68</v>
      </c>
      <c r="B388" s="156" t="s">
        <v>271</v>
      </c>
      <c r="C388" s="157">
        <v>0</v>
      </c>
      <c r="D388" s="157">
        <v>0</v>
      </c>
      <c r="E388" s="157">
        <v>0</v>
      </c>
      <c r="F388" s="157">
        <v>0</v>
      </c>
      <c r="G388" s="157">
        <v>0</v>
      </c>
      <c r="H388" s="157">
        <v>0</v>
      </c>
      <c r="I388" s="157">
        <v>0</v>
      </c>
      <c r="J388" s="157">
        <v>0</v>
      </c>
      <c r="K388" s="157">
        <v>0</v>
      </c>
      <c r="L388" s="157">
        <v>1.2E-2</v>
      </c>
      <c r="M388" s="157">
        <v>0</v>
      </c>
      <c r="N388" s="157">
        <v>0</v>
      </c>
      <c r="O388" s="157">
        <v>0</v>
      </c>
      <c r="P388" s="157">
        <v>0</v>
      </c>
      <c r="Q388" s="157">
        <v>0</v>
      </c>
      <c r="R388" s="157">
        <v>0</v>
      </c>
      <c r="S388" s="157">
        <v>0</v>
      </c>
      <c r="T388" s="157">
        <v>0</v>
      </c>
      <c r="U388" s="157">
        <v>0</v>
      </c>
      <c r="V388" s="157">
        <v>0</v>
      </c>
      <c r="W388" s="218">
        <v>1.2E-2</v>
      </c>
      <c r="X388" s="125">
        <v>6.0000000000000006E-4</v>
      </c>
    </row>
    <row r="389" spans="1:24" s="118" customFormat="1" ht="25.5">
      <c r="A389" s="315" t="s">
        <v>149</v>
      </c>
      <c r="B389" s="121" t="s">
        <v>272</v>
      </c>
      <c r="C389" s="123">
        <v>0</v>
      </c>
      <c r="D389" s="123">
        <v>0</v>
      </c>
      <c r="E389" s="123">
        <v>0</v>
      </c>
      <c r="F389" s="123">
        <v>0</v>
      </c>
      <c r="G389" s="123">
        <v>0</v>
      </c>
      <c r="H389" s="123">
        <v>0</v>
      </c>
      <c r="I389" s="123">
        <v>0</v>
      </c>
      <c r="J389" s="123">
        <v>0</v>
      </c>
      <c r="K389" s="123">
        <v>0</v>
      </c>
      <c r="L389" s="123">
        <v>0.505</v>
      </c>
      <c r="M389" s="123">
        <v>0</v>
      </c>
      <c r="N389" s="123">
        <v>0</v>
      </c>
      <c r="O389" s="123">
        <v>0</v>
      </c>
      <c r="P389" s="123">
        <v>0</v>
      </c>
      <c r="Q389" s="123">
        <v>0</v>
      </c>
      <c r="R389" s="123">
        <v>0</v>
      </c>
      <c r="S389" s="123">
        <v>0</v>
      </c>
      <c r="T389" s="123">
        <v>0</v>
      </c>
      <c r="U389" s="123">
        <v>0</v>
      </c>
      <c r="V389" s="123">
        <v>0</v>
      </c>
      <c r="W389" s="218">
        <v>0.505</v>
      </c>
      <c r="X389" s="125">
        <v>2.5250000000000002E-2</v>
      </c>
    </row>
    <row r="390" spans="1:24" s="15" customFormat="1">
      <c r="A390" s="13"/>
      <c r="B390" s="127"/>
      <c r="C390" s="157"/>
      <c r="D390" s="157"/>
      <c r="E390" s="157"/>
      <c r="F390" s="157"/>
      <c r="G390" s="157"/>
      <c r="H390" s="157"/>
      <c r="I390" s="157"/>
      <c r="J390" s="157"/>
      <c r="K390" s="157"/>
      <c r="L390" s="157"/>
      <c r="M390" s="157"/>
      <c r="N390" s="157"/>
      <c r="O390" s="157"/>
      <c r="P390" s="157"/>
      <c r="Q390" s="157"/>
      <c r="R390" s="157"/>
      <c r="S390" s="157"/>
      <c r="T390" s="157"/>
      <c r="U390" s="157"/>
      <c r="V390" s="148"/>
      <c r="W390" s="218"/>
      <c r="X390" s="220"/>
    </row>
    <row r="391" spans="1:24" s="15" customFormat="1">
      <c r="A391" s="13"/>
      <c r="B391" s="121" t="s">
        <v>70</v>
      </c>
      <c r="C391" s="221">
        <v>0</v>
      </c>
      <c r="D391" s="221">
        <v>0</v>
      </c>
      <c r="E391" s="221">
        <v>0</v>
      </c>
      <c r="F391" s="221">
        <v>0</v>
      </c>
      <c r="G391" s="221">
        <v>0</v>
      </c>
      <c r="H391" s="221">
        <v>0</v>
      </c>
      <c r="I391" s="221">
        <v>0</v>
      </c>
      <c r="J391" s="221">
        <v>0</v>
      </c>
      <c r="K391" s="221">
        <v>0</v>
      </c>
      <c r="L391" s="221">
        <v>0</v>
      </c>
      <c r="M391" s="221">
        <v>0</v>
      </c>
      <c r="N391" s="221">
        <v>0</v>
      </c>
      <c r="O391" s="221">
        <v>0</v>
      </c>
      <c r="P391" s="221">
        <v>0</v>
      </c>
      <c r="Q391" s="221">
        <v>0</v>
      </c>
      <c r="R391" s="221">
        <v>0</v>
      </c>
      <c r="S391" s="221">
        <v>0</v>
      </c>
      <c r="T391" s="221">
        <v>0</v>
      </c>
      <c r="U391" s="221">
        <v>0</v>
      </c>
      <c r="V391" s="157">
        <v>0</v>
      </c>
      <c r="W391" s="218">
        <v>0</v>
      </c>
      <c r="X391" s="219">
        <v>0</v>
      </c>
    </row>
    <row r="392" spans="1:24" s="15" customFormat="1">
      <c r="A392" s="13"/>
      <c r="B392" s="121"/>
      <c r="C392" s="221"/>
      <c r="D392" s="221"/>
      <c r="E392" s="221"/>
      <c r="F392" s="221"/>
      <c r="G392" s="221"/>
      <c r="H392" s="221"/>
      <c r="I392" s="221"/>
      <c r="J392" s="221"/>
      <c r="K392" s="221"/>
      <c r="L392" s="221"/>
      <c r="M392" s="221"/>
      <c r="N392" s="221"/>
      <c r="O392" s="221"/>
      <c r="P392" s="221"/>
      <c r="Q392" s="221"/>
      <c r="R392" s="221"/>
      <c r="S392" s="221"/>
      <c r="T392" s="221"/>
      <c r="U392" s="221"/>
      <c r="V392" s="148"/>
      <c r="W392" s="218"/>
      <c r="X392" s="220"/>
    </row>
    <row r="393" spans="1:24" s="15" customFormat="1">
      <c r="A393" s="13"/>
      <c r="B393" s="128" t="s">
        <v>71</v>
      </c>
      <c r="C393" s="157">
        <v>0</v>
      </c>
      <c r="D393" s="157">
        <v>0</v>
      </c>
      <c r="E393" s="157">
        <v>0</v>
      </c>
      <c r="F393" s="157">
        <v>0</v>
      </c>
      <c r="G393" s="157">
        <v>0</v>
      </c>
      <c r="H393" s="157">
        <v>0</v>
      </c>
      <c r="I393" s="157">
        <v>0</v>
      </c>
      <c r="J393" s="157">
        <v>0</v>
      </c>
      <c r="K393" s="157">
        <v>0</v>
      </c>
      <c r="L393" s="157">
        <v>0.51700000000000002</v>
      </c>
      <c r="M393" s="157">
        <v>0</v>
      </c>
      <c r="N393" s="157">
        <v>0</v>
      </c>
      <c r="O393" s="157">
        <v>0</v>
      </c>
      <c r="P393" s="157">
        <v>0</v>
      </c>
      <c r="Q393" s="157">
        <v>0</v>
      </c>
      <c r="R393" s="157">
        <v>0</v>
      </c>
      <c r="S393" s="157">
        <v>0</v>
      </c>
      <c r="T393" s="157">
        <v>0</v>
      </c>
      <c r="U393" s="157">
        <v>0</v>
      </c>
      <c r="V393" s="157">
        <v>0</v>
      </c>
      <c r="W393" s="218">
        <v>0.51700000000000002</v>
      </c>
      <c r="X393" s="219">
        <v>2.5850000000000001E-2</v>
      </c>
    </row>
    <row r="394" spans="1:24" s="15" customFormat="1">
      <c r="A394" s="13"/>
      <c r="B394" s="128" t="s">
        <v>72</v>
      </c>
      <c r="C394" s="157">
        <v>0</v>
      </c>
      <c r="D394" s="157">
        <v>0</v>
      </c>
      <c r="E394" s="157">
        <v>0</v>
      </c>
      <c r="F394" s="157">
        <v>0</v>
      </c>
      <c r="G394" s="157">
        <v>0</v>
      </c>
      <c r="H394" s="157">
        <v>0</v>
      </c>
      <c r="I394" s="157">
        <v>0</v>
      </c>
      <c r="J394" s="157">
        <v>0</v>
      </c>
      <c r="K394" s="157">
        <v>0</v>
      </c>
      <c r="L394" s="157">
        <v>0</v>
      </c>
      <c r="M394" s="157">
        <v>0</v>
      </c>
      <c r="N394" s="157">
        <v>0</v>
      </c>
      <c r="O394" s="157">
        <v>0</v>
      </c>
      <c r="P394" s="157">
        <v>0</v>
      </c>
      <c r="Q394" s="157">
        <v>0</v>
      </c>
      <c r="R394" s="157">
        <v>0</v>
      </c>
      <c r="S394" s="157">
        <v>0</v>
      </c>
      <c r="T394" s="157">
        <v>0</v>
      </c>
      <c r="U394" s="157">
        <v>0</v>
      </c>
      <c r="V394" s="157">
        <v>0</v>
      </c>
      <c r="W394" s="218">
        <v>0</v>
      </c>
      <c r="X394" s="219">
        <v>0</v>
      </c>
    </row>
    <row r="395" spans="1:24" s="138" customFormat="1">
      <c r="A395" s="129"/>
      <c r="B395" s="130" t="s">
        <v>22</v>
      </c>
      <c r="C395" s="131">
        <v>0</v>
      </c>
      <c r="D395" s="131">
        <v>0</v>
      </c>
      <c r="E395" s="131">
        <v>0</v>
      </c>
      <c r="F395" s="131">
        <v>0</v>
      </c>
      <c r="G395" s="131">
        <v>0</v>
      </c>
      <c r="H395" s="131">
        <v>0</v>
      </c>
      <c r="I395" s="131">
        <v>0</v>
      </c>
      <c r="J395" s="131">
        <v>0</v>
      </c>
      <c r="K395" s="131">
        <v>0</v>
      </c>
      <c r="L395" s="131">
        <v>0.51700000000000002</v>
      </c>
      <c r="M395" s="131">
        <v>0</v>
      </c>
      <c r="N395" s="131">
        <v>0</v>
      </c>
      <c r="O395" s="131">
        <v>0</v>
      </c>
      <c r="P395" s="131">
        <v>0</v>
      </c>
      <c r="Q395" s="131">
        <v>0</v>
      </c>
      <c r="R395" s="131">
        <v>0</v>
      </c>
      <c r="S395" s="131">
        <v>0</v>
      </c>
      <c r="T395" s="131">
        <v>0</v>
      </c>
      <c r="U395" s="131">
        <v>0</v>
      </c>
      <c r="V395" s="131">
        <v>0</v>
      </c>
      <c r="W395" s="218">
        <v>0.51700000000000002</v>
      </c>
      <c r="X395" s="125">
        <v>2.5850000000000001E-2</v>
      </c>
    </row>
    <row r="396" spans="1:24" s="138" customFormat="1">
      <c r="A396" s="129"/>
      <c r="B396" s="135"/>
      <c r="C396" s="316"/>
      <c r="D396" s="316"/>
      <c r="E396" s="316"/>
      <c r="F396" s="316"/>
      <c r="G396" s="316"/>
      <c r="H396" s="316"/>
      <c r="I396" s="316"/>
      <c r="J396" s="316"/>
      <c r="K396" s="316"/>
      <c r="L396" s="316"/>
      <c r="M396" s="316"/>
      <c r="N396" s="316"/>
      <c r="O396" s="316"/>
      <c r="P396" s="316"/>
      <c r="Q396" s="316"/>
      <c r="R396" s="316"/>
      <c r="S396" s="316"/>
      <c r="T396" s="316"/>
      <c r="U396" s="316"/>
      <c r="V396" s="316"/>
      <c r="W396" s="241"/>
      <c r="X396" s="317"/>
    </row>
    <row r="397" spans="1:24" s="118" customFormat="1">
      <c r="A397" s="126"/>
      <c r="B397" s="128" t="s">
        <v>15</v>
      </c>
      <c r="C397" s="123">
        <v>0.96618357487922713</v>
      </c>
      <c r="D397" s="123">
        <v>0.93351070036640305</v>
      </c>
      <c r="E397" s="123">
        <v>0.90194270566802237</v>
      </c>
      <c r="F397" s="123">
        <v>0.87144222769857238</v>
      </c>
      <c r="G397" s="123">
        <v>0.84197316685852419</v>
      </c>
      <c r="H397" s="123">
        <v>0.81350064430775282</v>
      </c>
      <c r="I397" s="123">
        <v>0.78599096068381913</v>
      </c>
      <c r="J397" s="123">
        <v>0.75941155621625056</v>
      </c>
      <c r="K397" s="123">
        <v>0.73373097218961414</v>
      </c>
      <c r="L397" s="123">
        <v>0.70891881370977217</v>
      </c>
      <c r="M397" s="123">
        <v>0.68494571372924851</v>
      </c>
      <c r="N397" s="123">
        <v>0.66178329828912896</v>
      </c>
      <c r="O397" s="123">
        <v>0.63940415293635666</v>
      </c>
      <c r="P397" s="123">
        <v>0.61778179027667302</v>
      </c>
      <c r="Q397" s="123">
        <v>0.59689061862480497</v>
      </c>
      <c r="R397" s="123">
        <v>0.57670591171478747</v>
      </c>
      <c r="S397" s="123">
        <v>0.55720377943457733</v>
      </c>
      <c r="T397" s="123">
        <v>0.53836113955031628</v>
      </c>
      <c r="U397" s="123">
        <v>0.52015569038677911</v>
      </c>
      <c r="V397" s="123">
        <v>0.50256588443167061</v>
      </c>
      <c r="W397" s="218"/>
      <c r="X397" s="158"/>
    </row>
    <row r="398" spans="1:24" s="160" customFormat="1" ht="13.5" thickBot="1">
      <c r="A398" s="141"/>
      <c r="B398" s="20" t="s">
        <v>16</v>
      </c>
      <c r="C398" s="142">
        <v>0</v>
      </c>
      <c r="D398" s="142">
        <v>0</v>
      </c>
      <c r="E398" s="142">
        <v>0</v>
      </c>
      <c r="F398" s="142">
        <v>0</v>
      </c>
      <c r="G398" s="142">
        <v>0</v>
      </c>
      <c r="H398" s="142">
        <v>0</v>
      </c>
      <c r="I398" s="142">
        <v>0</v>
      </c>
      <c r="J398" s="142">
        <v>0</v>
      </c>
      <c r="K398" s="142">
        <v>0</v>
      </c>
      <c r="L398" s="142">
        <v>0.36651102668795221</v>
      </c>
      <c r="M398" s="142">
        <v>0</v>
      </c>
      <c r="N398" s="142">
        <v>0</v>
      </c>
      <c r="O398" s="142">
        <v>0</v>
      </c>
      <c r="P398" s="142">
        <v>0</v>
      </c>
      <c r="Q398" s="142">
        <v>0</v>
      </c>
      <c r="R398" s="142">
        <v>0</v>
      </c>
      <c r="S398" s="142">
        <v>0</v>
      </c>
      <c r="T398" s="142">
        <v>0</v>
      </c>
      <c r="U398" s="142">
        <v>0</v>
      </c>
      <c r="V398" s="142">
        <v>0</v>
      </c>
      <c r="W398" s="143">
        <v>0.36651102668795221</v>
      </c>
      <c r="X398" s="159"/>
    </row>
    <row r="399" spans="1:24" s="145" customFormat="1">
      <c r="A399" s="146" t="s">
        <v>116</v>
      </c>
      <c r="B399" s="130"/>
      <c r="C399" s="147"/>
      <c r="D399" s="147"/>
      <c r="E399" s="147"/>
      <c r="F399" s="147"/>
      <c r="G399" s="147"/>
      <c r="H399" s="147"/>
      <c r="I399" s="147"/>
      <c r="J399" s="147"/>
      <c r="K399" s="147"/>
      <c r="L399" s="147"/>
      <c r="M399" s="147"/>
      <c r="N399" s="147"/>
      <c r="O399" s="147"/>
      <c r="P399" s="147"/>
      <c r="Q399" s="147"/>
      <c r="R399" s="147"/>
      <c r="S399" s="147"/>
      <c r="T399" s="147"/>
      <c r="U399" s="147"/>
      <c r="V399" s="147"/>
      <c r="W399" s="148"/>
      <c r="X399" s="147"/>
    </row>
    <row r="400" spans="1:24">
      <c r="A400" s="15"/>
    </row>
    <row r="401" spans="1:24">
      <c r="A401" s="15"/>
    </row>
    <row r="402" spans="1:24" ht="20.25" customHeight="1" thickBot="1">
      <c r="A402" s="667" t="s">
        <v>276</v>
      </c>
      <c r="B402" s="667"/>
      <c r="C402" s="667"/>
      <c r="D402" s="667"/>
      <c r="E402" s="667"/>
      <c r="F402" s="667"/>
      <c r="G402" s="667"/>
      <c r="H402" s="667"/>
      <c r="I402" s="667"/>
      <c r="J402" s="667"/>
      <c r="K402" s="667"/>
      <c r="L402" s="667"/>
      <c r="M402" s="667"/>
      <c r="N402" s="667"/>
      <c r="O402" s="667"/>
      <c r="P402" s="667"/>
      <c r="Q402" s="667"/>
      <c r="R402" s="667"/>
      <c r="S402" s="667"/>
      <c r="T402" s="667"/>
      <c r="U402" s="667"/>
      <c r="V402" s="667"/>
      <c r="W402" s="667"/>
      <c r="X402" s="667"/>
    </row>
    <row r="403" spans="1:24" s="118" customFormat="1" ht="12.75" customHeight="1">
      <c r="A403" s="112" t="s">
        <v>2</v>
      </c>
      <c r="B403" s="113" t="s">
        <v>3</v>
      </c>
      <c r="C403" s="114">
        <v>2013</v>
      </c>
      <c r="D403" s="114">
        <v>2014</v>
      </c>
      <c r="E403" s="114">
        <v>2015</v>
      </c>
      <c r="F403" s="114">
        <v>2016</v>
      </c>
      <c r="G403" s="114">
        <v>2017</v>
      </c>
      <c r="H403" s="114">
        <v>2018</v>
      </c>
      <c r="I403" s="114">
        <v>2019</v>
      </c>
      <c r="J403" s="114">
        <v>2020</v>
      </c>
      <c r="K403" s="114">
        <v>2021</v>
      </c>
      <c r="L403" s="114">
        <v>2022</v>
      </c>
      <c r="M403" s="114">
        <v>2023</v>
      </c>
      <c r="N403" s="114">
        <v>2024</v>
      </c>
      <c r="O403" s="114">
        <v>2025</v>
      </c>
      <c r="P403" s="114">
        <v>2026</v>
      </c>
      <c r="Q403" s="114">
        <v>2027</v>
      </c>
      <c r="R403" s="114">
        <v>2028</v>
      </c>
      <c r="S403" s="114">
        <v>2029</v>
      </c>
      <c r="T403" s="114">
        <v>2030</v>
      </c>
      <c r="U403" s="114">
        <v>2031</v>
      </c>
      <c r="V403" s="114">
        <v>2032</v>
      </c>
      <c r="W403" s="664" t="s">
        <v>4</v>
      </c>
      <c r="X403" s="665" t="s">
        <v>5</v>
      </c>
    </row>
    <row r="404" spans="1:24" s="118" customFormat="1" ht="13.5" thickBot="1">
      <c r="A404" s="19" t="s">
        <v>6</v>
      </c>
      <c r="B404" s="20" t="s">
        <v>7</v>
      </c>
      <c r="C404" s="115">
        <v>1</v>
      </c>
      <c r="D404" s="115">
        <v>2</v>
      </c>
      <c r="E404" s="115">
        <v>3</v>
      </c>
      <c r="F404" s="115">
        <v>4</v>
      </c>
      <c r="G404" s="115">
        <v>5</v>
      </c>
      <c r="H404" s="115">
        <v>6</v>
      </c>
      <c r="I404" s="115">
        <v>7</v>
      </c>
      <c r="J404" s="115">
        <v>8</v>
      </c>
      <c r="K404" s="115">
        <v>9</v>
      </c>
      <c r="L404" s="115">
        <v>10</v>
      </c>
      <c r="M404" s="115">
        <v>11</v>
      </c>
      <c r="N404" s="115">
        <v>12</v>
      </c>
      <c r="O404" s="115">
        <v>13</v>
      </c>
      <c r="P404" s="115">
        <v>14</v>
      </c>
      <c r="Q404" s="115">
        <v>15</v>
      </c>
      <c r="R404" s="115">
        <v>16</v>
      </c>
      <c r="S404" s="115">
        <v>17</v>
      </c>
      <c r="T404" s="115">
        <v>18</v>
      </c>
      <c r="U404" s="115">
        <v>19</v>
      </c>
      <c r="V404" s="115">
        <v>20</v>
      </c>
      <c r="W404" s="661"/>
      <c r="X404" s="662"/>
    </row>
    <row r="405" spans="1:24" s="118" customFormat="1">
      <c r="A405" s="116"/>
      <c r="B405" s="117"/>
      <c r="W405" s="216"/>
      <c r="X405" s="120"/>
    </row>
    <row r="406" spans="1:24" ht="38.25">
      <c r="A406" s="154" t="s">
        <v>68</v>
      </c>
      <c r="B406" s="156" t="s">
        <v>271</v>
      </c>
      <c r="C406" s="157">
        <v>0</v>
      </c>
      <c r="D406" s="157">
        <v>0</v>
      </c>
      <c r="E406" s="157">
        <v>0</v>
      </c>
      <c r="F406" s="157">
        <v>0</v>
      </c>
      <c r="G406" s="157">
        <v>0</v>
      </c>
      <c r="H406" s="157">
        <v>0</v>
      </c>
      <c r="I406" s="157">
        <v>0</v>
      </c>
      <c r="J406" s="157">
        <v>0</v>
      </c>
      <c r="K406" s="157">
        <v>0</v>
      </c>
      <c r="L406" s="157">
        <v>1.2E-2</v>
      </c>
      <c r="M406" s="157">
        <v>0</v>
      </c>
      <c r="N406" s="157">
        <v>0</v>
      </c>
      <c r="O406" s="157">
        <v>0</v>
      </c>
      <c r="P406" s="157">
        <v>0</v>
      </c>
      <c r="Q406" s="157">
        <v>0</v>
      </c>
      <c r="R406" s="157">
        <v>0</v>
      </c>
      <c r="S406" s="157">
        <v>0</v>
      </c>
      <c r="T406" s="157">
        <v>0</v>
      </c>
      <c r="U406" s="157">
        <v>0</v>
      </c>
      <c r="V406" s="157">
        <v>0</v>
      </c>
      <c r="W406" s="218">
        <v>1.2E-2</v>
      </c>
      <c r="X406" s="125">
        <v>6.0000000000000006E-4</v>
      </c>
    </row>
    <row r="407" spans="1:24" s="118" customFormat="1" ht="25.5">
      <c r="A407" s="315" t="s">
        <v>149</v>
      </c>
      <c r="B407" s="121" t="s">
        <v>272</v>
      </c>
      <c r="C407" s="123">
        <v>0</v>
      </c>
      <c r="D407" s="123">
        <v>0</v>
      </c>
      <c r="E407" s="123">
        <v>0</v>
      </c>
      <c r="F407" s="123">
        <v>0</v>
      </c>
      <c r="G407" s="123">
        <v>0</v>
      </c>
      <c r="H407" s="123">
        <v>0</v>
      </c>
      <c r="I407" s="123">
        <v>0</v>
      </c>
      <c r="J407" s="123">
        <v>0</v>
      </c>
      <c r="K407" s="123">
        <v>0</v>
      </c>
      <c r="L407" s="123">
        <v>1.01</v>
      </c>
      <c r="M407" s="123">
        <v>0</v>
      </c>
      <c r="N407" s="123">
        <v>0</v>
      </c>
      <c r="O407" s="123">
        <v>0</v>
      </c>
      <c r="P407" s="123">
        <v>0</v>
      </c>
      <c r="Q407" s="123">
        <v>0</v>
      </c>
      <c r="R407" s="123">
        <v>0</v>
      </c>
      <c r="S407" s="123">
        <v>0</v>
      </c>
      <c r="T407" s="123">
        <v>0</v>
      </c>
      <c r="U407" s="123">
        <v>0</v>
      </c>
      <c r="V407" s="123">
        <v>0</v>
      </c>
      <c r="W407" s="218">
        <v>1.01</v>
      </c>
      <c r="X407" s="125">
        <v>5.0500000000000003E-2</v>
      </c>
    </row>
    <row r="408" spans="1:24" s="15" customFormat="1">
      <c r="A408" s="13"/>
      <c r="B408" s="127"/>
      <c r="C408" s="157"/>
      <c r="D408" s="157"/>
      <c r="E408" s="157"/>
      <c r="F408" s="157"/>
      <c r="G408" s="157"/>
      <c r="H408" s="157"/>
      <c r="I408" s="157"/>
      <c r="J408" s="157"/>
      <c r="K408" s="157"/>
      <c r="L408" s="157"/>
      <c r="M408" s="157"/>
      <c r="N408" s="157"/>
      <c r="O408" s="157"/>
      <c r="P408" s="157"/>
      <c r="Q408" s="157"/>
      <c r="R408" s="157"/>
      <c r="S408" s="157"/>
      <c r="T408" s="157"/>
      <c r="U408" s="157"/>
      <c r="V408" s="148"/>
      <c r="W408" s="218"/>
      <c r="X408" s="220"/>
    </row>
    <row r="409" spans="1:24" s="15" customFormat="1">
      <c r="A409" s="13"/>
      <c r="B409" s="121" t="s">
        <v>70</v>
      </c>
      <c r="C409" s="221">
        <v>0</v>
      </c>
      <c r="D409" s="221">
        <v>0</v>
      </c>
      <c r="E409" s="221">
        <v>0</v>
      </c>
      <c r="F409" s="221">
        <v>0</v>
      </c>
      <c r="G409" s="221">
        <v>0</v>
      </c>
      <c r="H409" s="221">
        <v>0</v>
      </c>
      <c r="I409" s="221">
        <v>0</v>
      </c>
      <c r="J409" s="221">
        <v>0</v>
      </c>
      <c r="K409" s="221">
        <v>0</v>
      </c>
      <c r="L409" s="221">
        <v>0</v>
      </c>
      <c r="M409" s="221">
        <v>0</v>
      </c>
      <c r="N409" s="221">
        <v>0</v>
      </c>
      <c r="O409" s="221">
        <v>0</v>
      </c>
      <c r="P409" s="221">
        <v>0</v>
      </c>
      <c r="Q409" s="221">
        <v>0</v>
      </c>
      <c r="R409" s="221">
        <v>0</v>
      </c>
      <c r="S409" s="221">
        <v>0</v>
      </c>
      <c r="T409" s="221">
        <v>0</v>
      </c>
      <c r="U409" s="221">
        <v>0</v>
      </c>
      <c r="V409" s="157">
        <v>0</v>
      </c>
      <c r="W409" s="218">
        <v>0</v>
      </c>
      <c r="X409" s="219">
        <v>0</v>
      </c>
    </row>
    <row r="410" spans="1:24" s="15" customFormat="1">
      <c r="A410" s="13"/>
      <c r="B410" s="121"/>
      <c r="C410" s="221"/>
      <c r="D410" s="221"/>
      <c r="E410" s="221"/>
      <c r="F410" s="221"/>
      <c r="G410" s="221"/>
      <c r="H410" s="221"/>
      <c r="I410" s="221"/>
      <c r="J410" s="221"/>
      <c r="K410" s="221"/>
      <c r="L410" s="221"/>
      <c r="M410" s="221"/>
      <c r="N410" s="221"/>
      <c r="O410" s="221"/>
      <c r="P410" s="221"/>
      <c r="Q410" s="221"/>
      <c r="R410" s="221"/>
      <c r="S410" s="221"/>
      <c r="T410" s="221"/>
      <c r="U410" s="221"/>
      <c r="V410" s="148"/>
      <c r="W410" s="218"/>
      <c r="X410" s="220"/>
    </row>
    <row r="411" spans="1:24" s="15" customFormat="1">
      <c r="A411" s="13"/>
      <c r="B411" s="128" t="s">
        <v>71</v>
      </c>
      <c r="C411" s="157">
        <v>0</v>
      </c>
      <c r="D411" s="157">
        <v>0</v>
      </c>
      <c r="E411" s="157">
        <v>0</v>
      </c>
      <c r="F411" s="157">
        <v>0</v>
      </c>
      <c r="G411" s="157">
        <v>0</v>
      </c>
      <c r="H411" s="157">
        <v>0</v>
      </c>
      <c r="I411" s="157">
        <v>0</v>
      </c>
      <c r="J411" s="157">
        <v>0</v>
      </c>
      <c r="K411" s="157">
        <v>0</v>
      </c>
      <c r="L411" s="157">
        <v>1.022</v>
      </c>
      <c r="M411" s="157">
        <v>0</v>
      </c>
      <c r="N411" s="157">
        <v>0</v>
      </c>
      <c r="O411" s="157">
        <v>0</v>
      </c>
      <c r="P411" s="157">
        <v>0</v>
      </c>
      <c r="Q411" s="157">
        <v>0</v>
      </c>
      <c r="R411" s="157">
        <v>0</v>
      </c>
      <c r="S411" s="157">
        <v>0</v>
      </c>
      <c r="T411" s="157">
        <v>0</v>
      </c>
      <c r="U411" s="157">
        <v>0</v>
      </c>
      <c r="V411" s="157">
        <v>0</v>
      </c>
      <c r="W411" s="218">
        <v>1.022</v>
      </c>
      <c r="X411" s="219">
        <v>5.11E-2</v>
      </c>
    </row>
    <row r="412" spans="1:24" s="15" customFormat="1">
      <c r="A412" s="13"/>
      <c r="B412" s="128" t="s">
        <v>72</v>
      </c>
      <c r="C412" s="157">
        <v>0</v>
      </c>
      <c r="D412" s="157">
        <v>0</v>
      </c>
      <c r="E412" s="157">
        <v>0</v>
      </c>
      <c r="F412" s="157">
        <v>0</v>
      </c>
      <c r="G412" s="157">
        <v>0</v>
      </c>
      <c r="H412" s="157">
        <v>0</v>
      </c>
      <c r="I412" s="157">
        <v>0</v>
      </c>
      <c r="J412" s="157">
        <v>0</v>
      </c>
      <c r="K412" s="157">
        <v>0</v>
      </c>
      <c r="L412" s="157">
        <v>0</v>
      </c>
      <c r="M412" s="157">
        <v>0</v>
      </c>
      <c r="N412" s="157">
        <v>0</v>
      </c>
      <c r="O412" s="157">
        <v>0</v>
      </c>
      <c r="P412" s="157">
        <v>0</v>
      </c>
      <c r="Q412" s="157">
        <v>0</v>
      </c>
      <c r="R412" s="157">
        <v>0</v>
      </c>
      <c r="S412" s="157">
        <v>0</v>
      </c>
      <c r="T412" s="157">
        <v>0</v>
      </c>
      <c r="U412" s="157">
        <v>0</v>
      </c>
      <c r="V412" s="157">
        <v>0</v>
      </c>
      <c r="W412" s="218">
        <v>0</v>
      </c>
      <c r="X412" s="219">
        <v>0</v>
      </c>
    </row>
    <row r="413" spans="1:24" s="138" customFormat="1">
      <c r="A413" s="129"/>
      <c r="B413" s="130" t="s">
        <v>22</v>
      </c>
      <c r="C413" s="131">
        <v>0</v>
      </c>
      <c r="D413" s="131">
        <v>0</v>
      </c>
      <c r="E413" s="131">
        <v>0</v>
      </c>
      <c r="F413" s="131">
        <v>0</v>
      </c>
      <c r="G413" s="131">
        <v>0</v>
      </c>
      <c r="H413" s="131">
        <v>0</v>
      </c>
      <c r="I413" s="131">
        <v>0</v>
      </c>
      <c r="J413" s="131">
        <v>0</v>
      </c>
      <c r="K413" s="131">
        <v>0</v>
      </c>
      <c r="L413" s="131">
        <v>1.022</v>
      </c>
      <c r="M413" s="131">
        <v>0</v>
      </c>
      <c r="N413" s="131">
        <v>0</v>
      </c>
      <c r="O413" s="131">
        <v>0</v>
      </c>
      <c r="P413" s="131">
        <v>0</v>
      </c>
      <c r="Q413" s="131">
        <v>0</v>
      </c>
      <c r="R413" s="131">
        <v>0</v>
      </c>
      <c r="S413" s="131">
        <v>0</v>
      </c>
      <c r="T413" s="131">
        <v>0</v>
      </c>
      <c r="U413" s="131">
        <v>0</v>
      </c>
      <c r="V413" s="131">
        <v>0</v>
      </c>
      <c r="W413" s="218">
        <v>1.022</v>
      </c>
      <c r="X413" s="125">
        <v>5.11E-2</v>
      </c>
    </row>
    <row r="414" spans="1:24" s="138" customFormat="1">
      <c r="A414" s="129"/>
      <c r="B414" s="135"/>
      <c r="C414" s="316"/>
      <c r="D414" s="316"/>
      <c r="E414" s="316"/>
      <c r="F414" s="316"/>
      <c r="G414" s="316"/>
      <c r="H414" s="316"/>
      <c r="I414" s="316"/>
      <c r="J414" s="316"/>
      <c r="K414" s="316"/>
      <c r="L414" s="316"/>
      <c r="M414" s="316"/>
      <c r="N414" s="316"/>
      <c r="O414" s="316"/>
      <c r="P414" s="316"/>
      <c r="Q414" s="316"/>
      <c r="R414" s="316"/>
      <c r="S414" s="316"/>
      <c r="T414" s="316"/>
      <c r="U414" s="316"/>
      <c r="V414" s="316"/>
      <c r="W414" s="241"/>
      <c r="X414" s="317"/>
    </row>
    <row r="415" spans="1:24" s="118" customFormat="1">
      <c r="A415" s="126"/>
      <c r="B415" s="128" t="s">
        <v>15</v>
      </c>
      <c r="C415" s="123">
        <v>0.96618357487922713</v>
      </c>
      <c r="D415" s="123">
        <v>0.93351070036640305</v>
      </c>
      <c r="E415" s="123">
        <v>0.90194270566802237</v>
      </c>
      <c r="F415" s="123">
        <v>0.87144222769857238</v>
      </c>
      <c r="G415" s="123">
        <v>0.84197316685852419</v>
      </c>
      <c r="H415" s="123">
        <v>0.81350064430775282</v>
      </c>
      <c r="I415" s="123">
        <v>0.78599096068381913</v>
      </c>
      <c r="J415" s="123">
        <v>0.75941155621625056</v>
      </c>
      <c r="K415" s="123">
        <v>0.73373097218961414</v>
      </c>
      <c r="L415" s="123">
        <v>0.70891881370977217</v>
      </c>
      <c r="M415" s="123">
        <v>0.68494571372924851</v>
      </c>
      <c r="N415" s="123">
        <v>0.66178329828912896</v>
      </c>
      <c r="O415" s="123">
        <v>0.63940415293635666</v>
      </c>
      <c r="P415" s="123">
        <v>0.61778179027667302</v>
      </c>
      <c r="Q415" s="123">
        <v>0.59689061862480497</v>
      </c>
      <c r="R415" s="123">
        <v>0.57670591171478747</v>
      </c>
      <c r="S415" s="123">
        <v>0.55720377943457733</v>
      </c>
      <c r="T415" s="123">
        <v>0.53836113955031628</v>
      </c>
      <c r="U415" s="123">
        <v>0.52015569038677911</v>
      </c>
      <c r="V415" s="123">
        <v>0.50256588443167061</v>
      </c>
      <c r="W415" s="218"/>
      <c r="X415" s="158"/>
    </row>
    <row r="416" spans="1:24" s="160" customFormat="1" ht="13.5" thickBot="1">
      <c r="A416" s="141"/>
      <c r="B416" s="20" t="s">
        <v>16</v>
      </c>
      <c r="C416" s="142">
        <v>0</v>
      </c>
      <c r="D416" s="142">
        <v>0</v>
      </c>
      <c r="E416" s="142">
        <v>0</v>
      </c>
      <c r="F416" s="142">
        <v>0</v>
      </c>
      <c r="G416" s="142">
        <v>0</v>
      </c>
      <c r="H416" s="142">
        <v>0</v>
      </c>
      <c r="I416" s="142">
        <v>0</v>
      </c>
      <c r="J416" s="142">
        <v>0</v>
      </c>
      <c r="K416" s="142">
        <v>0</v>
      </c>
      <c r="L416" s="142">
        <v>0.7245150276113872</v>
      </c>
      <c r="M416" s="142">
        <v>0</v>
      </c>
      <c r="N416" s="142">
        <v>0</v>
      </c>
      <c r="O416" s="142">
        <v>0</v>
      </c>
      <c r="P416" s="142">
        <v>0</v>
      </c>
      <c r="Q416" s="142">
        <v>0</v>
      </c>
      <c r="R416" s="142">
        <v>0</v>
      </c>
      <c r="S416" s="142">
        <v>0</v>
      </c>
      <c r="T416" s="142">
        <v>0</v>
      </c>
      <c r="U416" s="142">
        <v>0</v>
      </c>
      <c r="V416" s="142">
        <v>0</v>
      </c>
      <c r="W416" s="143">
        <v>0.7245150276113872</v>
      </c>
      <c r="X416" s="159"/>
    </row>
    <row r="417" spans="1:24" s="145" customFormat="1">
      <c r="A417" s="146" t="s">
        <v>116</v>
      </c>
      <c r="B417" s="130"/>
      <c r="C417" s="147"/>
      <c r="D417" s="147"/>
      <c r="E417" s="147"/>
      <c r="F417" s="147"/>
      <c r="G417" s="147"/>
      <c r="H417" s="147"/>
      <c r="I417" s="147"/>
      <c r="J417" s="147"/>
      <c r="K417" s="147"/>
      <c r="L417" s="147"/>
      <c r="M417" s="147"/>
      <c r="N417" s="147"/>
      <c r="O417" s="147"/>
      <c r="P417" s="147"/>
      <c r="Q417" s="147"/>
      <c r="R417" s="147"/>
      <c r="S417" s="147"/>
      <c r="T417" s="147"/>
      <c r="U417" s="147"/>
      <c r="V417" s="147"/>
      <c r="W417" s="148"/>
      <c r="X417" s="147"/>
    </row>
    <row r="418" spans="1:24">
      <c r="A418" s="15"/>
    </row>
    <row r="419" spans="1:24">
      <c r="A419" s="15"/>
    </row>
    <row r="420" spans="1:24" ht="24" customHeight="1" thickBot="1">
      <c r="A420" s="667" t="s">
        <v>277</v>
      </c>
      <c r="B420" s="667"/>
      <c r="C420" s="667"/>
      <c r="D420" s="667"/>
      <c r="E420" s="667"/>
      <c r="F420" s="667"/>
      <c r="G420" s="667"/>
      <c r="H420" s="667"/>
      <c r="I420" s="667"/>
      <c r="J420" s="667"/>
      <c r="K420" s="667"/>
      <c r="L420" s="667"/>
      <c r="M420" s="667"/>
      <c r="N420" s="667"/>
      <c r="O420" s="667"/>
      <c r="P420" s="667"/>
      <c r="Q420" s="667"/>
      <c r="R420" s="667"/>
      <c r="S420" s="667"/>
      <c r="T420" s="667"/>
      <c r="U420" s="667"/>
      <c r="V420" s="667"/>
      <c r="W420" s="667"/>
      <c r="X420" s="667"/>
    </row>
    <row r="421" spans="1:24" s="118" customFormat="1" ht="12.75" customHeight="1">
      <c r="A421" s="112" t="s">
        <v>2</v>
      </c>
      <c r="B421" s="113" t="s">
        <v>3</v>
      </c>
      <c r="C421" s="114">
        <v>2013</v>
      </c>
      <c r="D421" s="114">
        <v>2014</v>
      </c>
      <c r="E421" s="114">
        <v>2015</v>
      </c>
      <c r="F421" s="114">
        <v>2016</v>
      </c>
      <c r="G421" s="114">
        <v>2017</v>
      </c>
      <c r="H421" s="114">
        <v>2018</v>
      </c>
      <c r="I421" s="114">
        <v>2019</v>
      </c>
      <c r="J421" s="114">
        <v>2020</v>
      </c>
      <c r="K421" s="114">
        <v>2021</v>
      </c>
      <c r="L421" s="114">
        <v>2022</v>
      </c>
      <c r="M421" s="114">
        <v>2023</v>
      </c>
      <c r="N421" s="114">
        <v>2024</v>
      </c>
      <c r="O421" s="114">
        <v>2025</v>
      </c>
      <c r="P421" s="114">
        <v>2026</v>
      </c>
      <c r="Q421" s="114">
        <v>2027</v>
      </c>
      <c r="R421" s="114">
        <v>2028</v>
      </c>
      <c r="S421" s="114">
        <v>2029</v>
      </c>
      <c r="T421" s="114">
        <v>2030</v>
      </c>
      <c r="U421" s="114">
        <v>2031</v>
      </c>
      <c r="V421" s="114">
        <v>2032</v>
      </c>
      <c r="W421" s="664" t="s">
        <v>4</v>
      </c>
      <c r="X421" s="665" t="s">
        <v>5</v>
      </c>
    </row>
    <row r="422" spans="1:24" s="118" customFormat="1" ht="13.5" thickBot="1">
      <c r="A422" s="19" t="s">
        <v>6</v>
      </c>
      <c r="B422" s="20" t="s">
        <v>7</v>
      </c>
      <c r="C422" s="115">
        <v>1</v>
      </c>
      <c r="D422" s="115">
        <v>2</v>
      </c>
      <c r="E422" s="115">
        <v>3</v>
      </c>
      <c r="F422" s="115">
        <v>4</v>
      </c>
      <c r="G422" s="115">
        <v>5</v>
      </c>
      <c r="H422" s="115">
        <v>6</v>
      </c>
      <c r="I422" s="115">
        <v>7</v>
      </c>
      <c r="J422" s="115">
        <v>8</v>
      </c>
      <c r="K422" s="115">
        <v>9</v>
      </c>
      <c r="L422" s="115">
        <v>10</v>
      </c>
      <c r="M422" s="115">
        <v>11</v>
      </c>
      <c r="N422" s="115">
        <v>12</v>
      </c>
      <c r="O422" s="115">
        <v>13</v>
      </c>
      <c r="P422" s="115">
        <v>14</v>
      </c>
      <c r="Q422" s="115">
        <v>15</v>
      </c>
      <c r="R422" s="115">
        <v>16</v>
      </c>
      <c r="S422" s="115">
        <v>17</v>
      </c>
      <c r="T422" s="115">
        <v>18</v>
      </c>
      <c r="U422" s="115">
        <v>19</v>
      </c>
      <c r="V422" s="115">
        <v>20</v>
      </c>
      <c r="W422" s="661"/>
      <c r="X422" s="662"/>
    </row>
    <row r="423" spans="1:24" s="118" customFormat="1">
      <c r="A423" s="116"/>
      <c r="B423" s="117"/>
      <c r="W423" s="216"/>
      <c r="X423" s="120"/>
    </row>
    <row r="424" spans="1:24" s="118" customFormat="1" ht="27" customHeight="1">
      <c r="A424" s="154" t="s">
        <v>68</v>
      </c>
      <c r="B424" s="121" t="s">
        <v>278</v>
      </c>
      <c r="C424" s="157">
        <v>0</v>
      </c>
      <c r="D424" s="157">
        <v>0</v>
      </c>
      <c r="E424" s="157">
        <v>0</v>
      </c>
      <c r="F424" s="157">
        <v>0</v>
      </c>
      <c r="G424" s="157">
        <v>0</v>
      </c>
      <c r="H424" s="157">
        <v>0</v>
      </c>
      <c r="I424" s="157">
        <v>0</v>
      </c>
      <c r="J424" s="157">
        <v>0</v>
      </c>
      <c r="K424" s="157">
        <v>0</v>
      </c>
      <c r="L424" s="157">
        <v>1.2E-2</v>
      </c>
      <c r="M424" s="157">
        <v>0</v>
      </c>
      <c r="N424" s="157">
        <v>0</v>
      </c>
      <c r="O424" s="157">
        <v>0</v>
      </c>
      <c r="P424" s="157">
        <v>0</v>
      </c>
      <c r="Q424" s="157">
        <v>0</v>
      </c>
      <c r="R424" s="157">
        <v>0</v>
      </c>
      <c r="S424" s="157">
        <v>0</v>
      </c>
      <c r="T424" s="157">
        <v>0</v>
      </c>
      <c r="U424" s="157">
        <v>0</v>
      </c>
      <c r="V424" s="157">
        <v>0</v>
      </c>
      <c r="W424" s="218">
        <v>1.2E-2</v>
      </c>
      <c r="X424" s="125">
        <v>6.0000000000000006E-4</v>
      </c>
    </row>
    <row r="425" spans="1:24" s="118" customFormat="1" ht="38.25">
      <c r="A425" s="315" t="s">
        <v>149</v>
      </c>
      <c r="B425" s="121" t="s">
        <v>279</v>
      </c>
      <c r="C425" s="123">
        <v>0</v>
      </c>
      <c r="D425" s="123">
        <v>0</v>
      </c>
      <c r="E425" s="123">
        <v>0</v>
      </c>
      <c r="F425" s="123">
        <v>0</v>
      </c>
      <c r="G425" s="123">
        <v>0</v>
      </c>
      <c r="H425" s="123">
        <v>0</v>
      </c>
      <c r="I425" s="123">
        <v>0</v>
      </c>
      <c r="J425" s="123">
        <v>0</v>
      </c>
      <c r="K425" s="123">
        <v>0</v>
      </c>
      <c r="L425" s="123">
        <v>38.380000000000003</v>
      </c>
      <c r="M425" s="123">
        <v>0</v>
      </c>
      <c r="N425" s="123">
        <v>0</v>
      </c>
      <c r="O425" s="123">
        <v>0</v>
      </c>
      <c r="P425" s="123">
        <v>0</v>
      </c>
      <c r="Q425" s="123">
        <v>0</v>
      </c>
      <c r="R425" s="123">
        <v>0</v>
      </c>
      <c r="S425" s="123">
        <v>0</v>
      </c>
      <c r="T425" s="123">
        <v>0</v>
      </c>
      <c r="U425" s="123">
        <v>0</v>
      </c>
      <c r="V425" s="123">
        <v>0</v>
      </c>
      <c r="W425" s="218">
        <v>38.380000000000003</v>
      </c>
      <c r="X425" s="125">
        <v>1.919</v>
      </c>
    </row>
    <row r="426" spans="1:24" s="15" customFormat="1">
      <c r="A426" s="13"/>
      <c r="B426" s="127"/>
      <c r="C426" s="157"/>
      <c r="D426" s="157"/>
      <c r="E426" s="157"/>
      <c r="F426" s="157"/>
      <c r="G426" s="157"/>
      <c r="H426" s="157"/>
      <c r="I426" s="157"/>
      <c r="J426" s="157"/>
      <c r="K426" s="157"/>
      <c r="L426" s="157"/>
      <c r="M426" s="157"/>
      <c r="N426" s="157"/>
      <c r="O426" s="157"/>
      <c r="P426" s="157"/>
      <c r="Q426" s="157"/>
      <c r="R426" s="157"/>
      <c r="S426" s="157"/>
      <c r="T426" s="157"/>
      <c r="U426" s="157"/>
      <c r="V426" s="148"/>
      <c r="W426" s="218"/>
      <c r="X426" s="220"/>
    </row>
    <row r="427" spans="1:24" s="15" customFormat="1">
      <c r="A427" s="13"/>
      <c r="B427" s="121" t="s">
        <v>70</v>
      </c>
      <c r="C427" s="221">
        <v>0</v>
      </c>
      <c r="D427" s="221">
        <v>0</v>
      </c>
      <c r="E427" s="221">
        <v>0</v>
      </c>
      <c r="F427" s="221">
        <v>0</v>
      </c>
      <c r="G427" s="221">
        <v>0</v>
      </c>
      <c r="H427" s="221">
        <v>0</v>
      </c>
      <c r="I427" s="221">
        <v>0</v>
      </c>
      <c r="J427" s="221">
        <v>0</v>
      </c>
      <c r="K427" s="221">
        <v>0</v>
      </c>
      <c r="L427" s="221">
        <v>0</v>
      </c>
      <c r="M427" s="221">
        <v>0</v>
      </c>
      <c r="N427" s="221">
        <v>0</v>
      </c>
      <c r="O427" s="221">
        <v>0</v>
      </c>
      <c r="P427" s="221">
        <v>0</v>
      </c>
      <c r="Q427" s="221">
        <v>0</v>
      </c>
      <c r="R427" s="221">
        <v>0</v>
      </c>
      <c r="S427" s="221">
        <v>0</v>
      </c>
      <c r="T427" s="221">
        <v>0</v>
      </c>
      <c r="U427" s="221">
        <v>0</v>
      </c>
      <c r="V427" s="157">
        <v>0</v>
      </c>
      <c r="W427" s="218">
        <v>0</v>
      </c>
      <c r="X427" s="219">
        <v>0</v>
      </c>
    </row>
    <row r="428" spans="1:24" s="15" customFormat="1">
      <c r="A428" s="13"/>
      <c r="B428" s="121"/>
      <c r="C428" s="221"/>
      <c r="D428" s="221"/>
      <c r="E428" s="221"/>
      <c r="F428" s="221"/>
      <c r="G428" s="221"/>
      <c r="H428" s="221"/>
      <c r="I428" s="221"/>
      <c r="J428" s="221"/>
      <c r="K428" s="221"/>
      <c r="L428" s="221"/>
      <c r="M428" s="221"/>
      <c r="N428" s="221"/>
      <c r="O428" s="221"/>
      <c r="P428" s="221"/>
      <c r="Q428" s="221"/>
      <c r="R428" s="221"/>
      <c r="S428" s="221"/>
      <c r="T428" s="221"/>
      <c r="U428" s="221"/>
      <c r="V428" s="148"/>
      <c r="W428" s="218"/>
      <c r="X428" s="220"/>
    </row>
    <row r="429" spans="1:24" s="15" customFormat="1">
      <c r="A429" s="13"/>
      <c r="B429" s="128" t="s">
        <v>71</v>
      </c>
      <c r="C429" s="157">
        <v>0</v>
      </c>
      <c r="D429" s="157">
        <v>0</v>
      </c>
      <c r="E429" s="157">
        <v>0</v>
      </c>
      <c r="F429" s="157">
        <v>0</v>
      </c>
      <c r="G429" s="157">
        <v>0</v>
      </c>
      <c r="H429" s="157">
        <v>0</v>
      </c>
      <c r="I429" s="157">
        <v>0</v>
      </c>
      <c r="J429" s="157">
        <v>0</v>
      </c>
      <c r="K429" s="157">
        <v>0</v>
      </c>
      <c r="L429" s="157">
        <v>38.392000000000003</v>
      </c>
      <c r="M429" s="157">
        <v>0</v>
      </c>
      <c r="N429" s="157">
        <v>0</v>
      </c>
      <c r="O429" s="157">
        <v>0</v>
      </c>
      <c r="P429" s="157">
        <v>0</v>
      </c>
      <c r="Q429" s="157">
        <v>0</v>
      </c>
      <c r="R429" s="157">
        <v>0</v>
      </c>
      <c r="S429" s="157">
        <v>0</v>
      </c>
      <c r="T429" s="157">
        <v>0</v>
      </c>
      <c r="U429" s="157">
        <v>0</v>
      </c>
      <c r="V429" s="157">
        <v>0</v>
      </c>
      <c r="W429" s="218">
        <v>38.392000000000003</v>
      </c>
      <c r="X429" s="219">
        <v>1.9196000000000002</v>
      </c>
    </row>
    <row r="430" spans="1:24" s="15" customFormat="1">
      <c r="A430" s="13"/>
      <c r="B430" s="128" t="s">
        <v>72</v>
      </c>
      <c r="C430" s="157">
        <v>0</v>
      </c>
      <c r="D430" s="157">
        <v>0</v>
      </c>
      <c r="E430" s="157">
        <v>0</v>
      </c>
      <c r="F430" s="157">
        <v>0</v>
      </c>
      <c r="G430" s="157">
        <v>0</v>
      </c>
      <c r="H430" s="157">
        <v>0</v>
      </c>
      <c r="I430" s="157">
        <v>0</v>
      </c>
      <c r="J430" s="157">
        <v>0</v>
      </c>
      <c r="K430" s="157">
        <v>0</v>
      </c>
      <c r="L430" s="157">
        <v>0</v>
      </c>
      <c r="M430" s="157">
        <v>0</v>
      </c>
      <c r="N430" s="157">
        <v>0</v>
      </c>
      <c r="O430" s="157">
        <v>0</v>
      </c>
      <c r="P430" s="157">
        <v>0</v>
      </c>
      <c r="Q430" s="157">
        <v>0</v>
      </c>
      <c r="R430" s="157">
        <v>0</v>
      </c>
      <c r="S430" s="157">
        <v>0</v>
      </c>
      <c r="T430" s="157">
        <v>0</v>
      </c>
      <c r="U430" s="157">
        <v>0</v>
      </c>
      <c r="V430" s="157">
        <v>0</v>
      </c>
      <c r="W430" s="218">
        <v>0</v>
      </c>
      <c r="X430" s="219">
        <v>0</v>
      </c>
    </row>
    <row r="431" spans="1:24" s="138" customFormat="1">
      <c r="A431" s="129"/>
      <c r="B431" s="130" t="s">
        <v>22</v>
      </c>
      <c r="C431" s="131">
        <v>0</v>
      </c>
      <c r="D431" s="131">
        <v>0</v>
      </c>
      <c r="E431" s="131">
        <v>0</v>
      </c>
      <c r="F431" s="131">
        <v>0</v>
      </c>
      <c r="G431" s="131">
        <v>0</v>
      </c>
      <c r="H431" s="131">
        <v>0</v>
      </c>
      <c r="I431" s="131">
        <v>0</v>
      </c>
      <c r="J431" s="131">
        <v>0</v>
      </c>
      <c r="K431" s="131">
        <v>0</v>
      </c>
      <c r="L431" s="131">
        <v>38.392000000000003</v>
      </c>
      <c r="M431" s="131">
        <v>0</v>
      </c>
      <c r="N431" s="131">
        <v>0</v>
      </c>
      <c r="O431" s="131">
        <v>0</v>
      </c>
      <c r="P431" s="131">
        <v>0</v>
      </c>
      <c r="Q431" s="131">
        <v>0</v>
      </c>
      <c r="R431" s="131">
        <v>0</v>
      </c>
      <c r="S431" s="131">
        <v>0</v>
      </c>
      <c r="T431" s="131">
        <v>0</v>
      </c>
      <c r="U431" s="131">
        <v>0</v>
      </c>
      <c r="V431" s="131">
        <v>0</v>
      </c>
      <c r="W431" s="218">
        <v>38.392000000000003</v>
      </c>
      <c r="X431" s="125">
        <v>1.9196000000000002</v>
      </c>
    </row>
    <row r="432" spans="1:24" s="138" customFormat="1">
      <c r="A432" s="129"/>
      <c r="B432" s="135"/>
      <c r="C432" s="316"/>
      <c r="D432" s="316"/>
      <c r="E432" s="316"/>
      <c r="F432" s="316"/>
      <c r="G432" s="316"/>
      <c r="H432" s="316"/>
      <c r="I432" s="316"/>
      <c r="J432" s="316"/>
      <c r="K432" s="316"/>
      <c r="L432" s="316"/>
      <c r="M432" s="316"/>
      <c r="N432" s="316"/>
      <c r="O432" s="316"/>
      <c r="P432" s="316"/>
      <c r="Q432" s="316"/>
      <c r="R432" s="316"/>
      <c r="S432" s="316"/>
      <c r="T432" s="316"/>
      <c r="U432" s="316"/>
      <c r="V432" s="316"/>
      <c r="W432" s="241"/>
      <c r="X432" s="317"/>
    </row>
    <row r="433" spans="1:24" s="118" customFormat="1">
      <c r="A433" s="149"/>
      <c r="B433" s="128" t="s">
        <v>15</v>
      </c>
      <c r="C433" s="123">
        <v>0.96618357487922713</v>
      </c>
      <c r="D433" s="123">
        <v>0.93351070036640305</v>
      </c>
      <c r="E433" s="123">
        <v>0.90194270566802237</v>
      </c>
      <c r="F433" s="123">
        <v>0.87144222769857238</v>
      </c>
      <c r="G433" s="123">
        <v>0.84197316685852419</v>
      </c>
      <c r="H433" s="123">
        <v>0.81350064430775282</v>
      </c>
      <c r="I433" s="123">
        <v>0.78599096068381913</v>
      </c>
      <c r="J433" s="123">
        <v>0.75941155621625056</v>
      </c>
      <c r="K433" s="123">
        <v>0.73373097218961414</v>
      </c>
      <c r="L433" s="123">
        <v>0.70891881370977217</v>
      </c>
      <c r="M433" s="123">
        <v>0.68494571372924851</v>
      </c>
      <c r="N433" s="123">
        <v>0.66178329828912896</v>
      </c>
      <c r="O433" s="123">
        <v>0.63940415293635666</v>
      </c>
      <c r="P433" s="123">
        <v>0.61778179027667302</v>
      </c>
      <c r="Q433" s="123">
        <v>0.59689061862480497</v>
      </c>
      <c r="R433" s="123">
        <v>0.57670591171478747</v>
      </c>
      <c r="S433" s="123">
        <v>0.55720377943457733</v>
      </c>
      <c r="T433" s="123">
        <v>0.53836113955031628</v>
      </c>
      <c r="U433" s="123">
        <v>0.52015569038677911</v>
      </c>
      <c r="V433" s="123">
        <v>0.50256588443167061</v>
      </c>
      <c r="W433" s="218"/>
      <c r="X433" s="158"/>
    </row>
    <row r="434" spans="1:24" s="160" customFormat="1" ht="13.5" thickBot="1">
      <c r="A434" s="151"/>
      <c r="B434" s="20" t="s">
        <v>16</v>
      </c>
      <c r="C434" s="142">
        <v>0</v>
      </c>
      <c r="D434" s="142">
        <v>0</v>
      </c>
      <c r="E434" s="142">
        <v>0</v>
      </c>
      <c r="F434" s="142">
        <v>0</v>
      </c>
      <c r="G434" s="142">
        <v>0</v>
      </c>
      <c r="H434" s="142">
        <v>0</v>
      </c>
      <c r="I434" s="142">
        <v>0</v>
      </c>
      <c r="J434" s="142">
        <v>0</v>
      </c>
      <c r="K434" s="142">
        <v>0</v>
      </c>
      <c r="L434" s="142">
        <v>27.216811095945577</v>
      </c>
      <c r="M434" s="142">
        <v>0</v>
      </c>
      <c r="N434" s="142">
        <v>0</v>
      </c>
      <c r="O434" s="142">
        <v>0</v>
      </c>
      <c r="P434" s="142">
        <v>0</v>
      </c>
      <c r="Q434" s="142">
        <v>0</v>
      </c>
      <c r="R434" s="142">
        <v>0</v>
      </c>
      <c r="S434" s="142">
        <v>0</v>
      </c>
      <c r="T434" s="142">
        <v>0</v>
      </c>
      <c r="U434" s="142">
        <v>0</v>
      </c>
      <c r="V434" s="142">
        <v>0</v>
      </c>
      <c r="W434" s="143">
        <v>27.216811095945577</v>
      </c>
      <c r="X434" s="159"/>
    </row>
    <row r="435" spans="1:24" s="145" customFormat="1">
      <c r="A435" s="152" t="s">
        <v>116</v>
      </c>
      <c r="B435" s="130"/>
      <c r="C435" s="147"/>
      <c r="D435" s="147"/>
      <c r="E435" s="147"/>
      <c r="F435" s="147"/>
      <c r="G435" s="147"/>
      <c r="H435" s="147"/>
      <c r="I435" s="147"/>
      <c r="J435" s="147"/>
      <c r="K435" s="147"/>
      <c r="L435" s="147"/>
      <c r="M435" s="147"/>
      <c r="N435" s="147"/>
      <c r="O435" s="147"/>
      <c r="P435" s="147"/>
      <c r="Q435" s="147"/>
      <c r="R435" s="147"/>
      <c r="S435" s="147"/>
      <c r="T435" s="147"/>
      <c r="U435" s="147"/>
      <c r="V435" s="147"/>
      <c r="W435" s="148"/>
      <c r="X435" s="147"/>
    </row>
    <row r="436" spans="1:24" s="145" customFormat="1">
      <c r="A436" s="152"/>
      <c r="B436" s="130"/>
      <c r="C436" s="147"/>
      <c r="D436" s="147"/>
      <c r="E436" s="147"/>
      <c r="F436" s="147"/>
      <c r="G436" s="147"/>
      <c r="H436" s="147"/>
      <c r="I436" s="147"/>
      <c r="J436" s="147"/>
      <c r="K436" s="147"/>
      <c r="L436" s="147"/>
      <c r="M436" s="147"/>
      <c r="N436" s="147"/>
      <c r="O436" s="147"/>
      <c r="P436" s="147"/>
      <c r="Q436" s="147"/>
      <c r="R436" s="147"/>
      <c r="S436" s="147"/>
      <c r="T436" s="147"/>
      <c r="U436" s="147"/>
      <c r="V436" s="147"/>
      <c r="W436" s="148"/>
      <c r="X436" s="147"/>
    </row>
    <row r="437" spans="1:24" s="145" customFormat="1">
      <c r="A437" s="152"/>
      <c r="B437" s="130"/>
      <c r="C437" s="147"/>
      <c r="D437" s="147"/>
      <c r="E437" s="147"/>
      <c r="F437" s="147"/>
      <c r="G437" s="147"/>
      <c r="H437" s="147"/>
      <c r="I437" s="147"/>
      <c r="J437" s="147"/>
      <c r="K437" s="147"/>
      <c r="L437" s="147"/>
      <c r="M437" s="147"/>
      <c r="N437" s="147"/>
      <c r="O437" s="147"/>
      <c r="P437" s="147"/>
      <c r="Q437" s="147"/>
      <c r="R437" s="147"/>
      <c r="S437" s="147"/>
      <c r="T437" s="147"/>
      <c r="U437" s="147"/>
      <c r="V437" s="147"/>
      <c r="W437" s="148"/>
      <c r="X437" s="147"/>
    </row>
    <row r="438" spans="1:24" ht="23.25" customHeight="1" thickBot="1">
      <c r="A438" s="667" t="s">
        <v>280</v>
      </c>
      <c r="B438" s="667"/>
      <c r="C438" s="667"/>
      <c r="D438" s="667"/>
      <c r="E438" s="667"/>
      <c r="F438" s="667"/>
      <c r="G438" s="667"/>
      <c r="H438" s="667"/>
      <c r="I438" s="667"/>
      <c r="J438" s="667"/>
      <c r="K438" s="667"/>
      <c r="L438" s="667"/>
      <c r="M438" s="667"/>
      <c r="N438" s="667"/>
      <c r="O438" s="667"/>
      <c r="P438" s="667"/>
      <c r="Q438" s="667"/>
      <c r="R438" s="667"/>
      <c r="S438" s="667"/>
      <c r="T438" s="667"/>
      <c r="U438" s="667"/>
      <c r="V438" s="667"/>
      <c r="W438" s="667"/>
      <c r="X438" s="667"/>
    </row>
    <row r="439" spans="1:24" s="118" customFormat="1" ht="12.75" customHeight="1">
      <c r="A439" s="112" t="s">
        <v>2</v>
      </c>
      <c r="B439" s="113" t="s">
        <v>3</v>
      </c>
      <c r="C439" s="114">
        <v>2013</v>
      </c>
      <c r="D439" s="114">
        <v>2014</v>
      </c>
      <c r="E439" s="114">
        <v>2015</v>
      </c>
      <c r="F439" s="114">
        <v>2016</v>
      </c>
      <c r="G439" s="114">
        <v>2017</v>
      </c>
      <c r="H439" s="114">
        <v>2018</v>
      </c>
      <c r="I439" s="114">
        <v>2019</v>
      </c>
      <c r="J439" s="114">
        <v>2020</v>
      </c>
      <c r="K439" s="114">
        <v>2021</v>
      </c>
      <c r="L439" s="114">
        <v>2022</v>
      </c>
      <c r="M439" s="114">
        <v>2023</v>
      </c>
      <c r="N439" s="114">
        <v>2024</v>
      </c>
      <c r="O439" s="114">
        <v>2025</v>
      </c>
      <c r="P439" s="114">
        <v>2026</v>
      </c>
      <c r="Q439" s="114">
        <v>2027</v>
      </c>
      <c r="R439" s="114">
        <v>2028</v>
      </c>
      <c r="S439" s="114">
        <v>2029</v>
      </c>
      <c r="T439" s="114">
        <v>2030</v>
      </c>
      <c r="U439" s="114">
        <v>2031</v>
      </c>
      <c r="V439" s="114">
        <v>2032</v>
      </c>
      <c r="W439" s="664" t="s">
        <v>4</v>
      </c>
      <c r="X439" s="665" t="s">
        <v>5</v>
      </c>
    </row>
    <row r="440" spans="1:24" s="118" customFormat="1" ht="13.5" thickBot="1">
      <c r="A440" s="19" t="s">
        <v>6</v>
      </c>
      <c r="B440" s="20" t="s">
        <v>7</v>
      </c>
      <c r="C440" s="115">
        <v>1</v>
      </c>
      <c r="D440" s="115">
        <v>2</v>
      </c>
      <c r="E440" s="115">
        <v>3</v>
      </c>
      <c r="F440" s="115">
        <v>4</v>
      </c>
      <c r="G440" s="115">
        <v>5</v>
      </c>
      <c r="H440" s="115">
        <v>6</v>
      </c>
      <c r="I440" s="115">
        <v>7</v>
      </c>
      <c r="J440" s="115">
        <v>8</v>
      </c>
      <c r="K440" s="115">
        <v>9</v>
      </c>
      <c r="L440" s="115">
        <v>10</v>
      </c>
      <c r="M440" s="115">
        <v>11</v>
      </c>
      <c r="N440" s="115">
        <v>12</v>
      </c>
      <c r="O440" s="115">
        <v>13</v>
      </c>
      <c r="P440" s="115">
        <v>14</v>
      </c>
      <c r="Q440" s="115">
        <v>15</v>
      </c>
      <c r="R440" s="115">
        <v>16</v>
      </c>
      <c r="S440" s="115">
        <v>17</v>
      </c>
      <c r="T440" s="115">
        <v>18</v>
      </c>
      <c r="U440" s="115">
        <v>19</v>
      </c>
      <c r="V440" s="115">
        <v>20</v>
      </c>
      <c r="W440" s="661"/>
      <c r="X440" s="662"/>
    </row>
    <row r="441" spans="1:24" s="118" customFormat="1">
      <c r="A441" s="116"/>
      <c r="B441" s="117"/>
      <c r="W441" s="216"/>
      <c r="X441" s="120"/>
    </row>
    <row r="442" spans="1:24" s="118" customFormat="1" ht="25.5">
      <c r="A442" s="154" t="s">
        <v>68</v>
      </c>
      <c r="B442" s="121" t="s">
        <v>115</v>
      </c>
      <c r="C442" s="157">
        <v>0</v>
      </c>
      <c r="D442" s="157">
        <v>0</v>
      </c>
      <c r="E442" s="157">
        <v>0</v>
      </c>
      <c r="F442" s="157">
        <v>0</v>
      </c>
      <c r="G442" s="157">
        <v>0</v>
      </c>
      <c r="H442" s="157">
        <v>0</v>
      </c>
      <c r="I442" s="157">
        <v>0</v>
      </c>
      <c r="J442" s="157">
        <v>0</v>
      </c>
      <c r="K442" s="157">
        <v>0</v>
      </c>
      <c r="L442" s="157">
        <v>1.2E-2</v>
      </c>
      <c r="M442" s="157">
        <v>0</v>
      </c>
      <c r="N442" s="157">
        <v>0</v>
      </c>
      <c r="O442" s="157">
        <v>0</v>
      </c>
      <c r="P442" s="157">
        <v>0</v>
      </c>
      <c r="Q442" s="157">
        <v>0</v>
      </c>
      <c r="R442" s="157">
        <v>0</v>
      </c>
      <c r="S442" s="157">
        <v>0</v>
      </c>
      <c r="T442" s="157">
        <v>0</v>
      </c>
      <c r="U442" s="157">
        <v>0</v>
      </c>
      <c r="V442" s="157">
        <v>0</v>
      </c>
      <c r="W442" s="218">
        <v>1.2E-2</v>
      </c>
      <c r="X442" s="125">
        <v>6.0000000000000006E-4</v>
      </c>
    </row>
    <row r="443" spans="1:24" s="118" customFormat="1" ht="38.25">
      <c r="A443" s="315" t="s">
        <v>149</v>
      </c>
      <c r="B443" s="121" t="s">
        <v>281</v>
      </c>
      <c r="C443" s="123">
        <v>0</v>
      </c>
      <c r="D443" s="123">
        <v>0</v>
      </c>
      <c r="E443" s="123">
        <v>0</v>
      </c>
      <c r="F443" s="123">
        <v>0</v>
      </c>
      <c r="G443" s="123">
        <v>0</v>
      </c>
      <c r="H443" s="123">
        <v>0</v>
      </c>
      <c r="I443" s="123">
        <v>0</v>
      </c>
      <c r="J443" s="123">
        <v>0</v>
      </c>
      <c r="K443" s="123">
        <v>0</v>
      </c>
      <c r="L443" s="123">
        <v>12.120000000000001</v>
      </c>
      <c r="M443" s="123">
        <v>0</v>
      </c>
      <c r="N443" s="123">
        <v>0</v>
      </c>
      <c r="O443" s="123">
        <v>0</v>
      </c>
      <c r="P443" s="123">
        <v>0</v>
      </c>
      <c r="Q443" s="123">
        <v>0</v>
      </c>
      <c r="R443" s="123">
        <v>0</v>
      </c>
      <c r="S443" s="123">
        <v>0</v>
      </c>
      <c r="T443" s="123">
        <v>0</v>
      </c>
      <c r="U443" s="123">
        <v>0</v>
      </c>
      <c r="V443" s="123">
        <v>0</v>
      </c>
      <c r="W443" s="218">
        <v>12.120000000000001</v>
      </c>
      <c r="X443" s="125">
        <v>0.60600000000000009</v>
      </c>
    </row>
    <row r="444" spans="1:24" s="15" customFormat="1">
      <c r="A444" s="13"/>
      <c r="B444" s="127"/>
      <c r="C444" s="157"/>
      <c r="D444" s="157"/>
      <c r="E444" s="157"/>
      <c r="F444" s="157"/>
      <c r="G444" s="157"/>
      <c r="H444" s="157"/>
      <c r="I444" s="157"/>
      <c r="J444" s="157"/>
      <c r="K444" s="157"/>
      <c r="L444" s="157"/>
      <c r="M444" s="157"/>
      <c r="N444" s="157"/>
      <c r="O444" s="157"/>
      <c r="P444" s="157"/>
      <c r="Q444" s="157"/>
      <c r="R444" s="157"/>
      <c r="S444" s="157"/>
      <c r="T444" s="157"/>
      <c r="U444" s="157"/>
      <c r="V444" s="148"/>
      <c r="W444" s="218"/>
      <c r="X444" s="220"/>
    </row>
    <row r="445" spans="1:24" s="15" customFormat="1">
      <c r="A445" s="13"/>
      <c r="B445" s="121" t="s">
        <v>70</v>
      </c>
      <c r="C445" s="221">
        <v>0</v>
      </c>
      <c r="D445" s="221">
        <v>0</v>
      </c>
      <c r="E445" s="221">
        <v>0</v>
      </c>
      <c r="F445" s="221">
        <v>0</v>
      </c>
      <c r="G445" s="221">
        <v>0</v>
      </c>
      <c r="H445" s="221">
        <v>0</v>
      </c>
      <c r="I445" s="221">
        <v>0</v>
      </c>
      <c r="J445" s="221">
        <v>0</v>
      </c>
      <c r="K445" s="221">
        <v>0</v>
      </c>
      <c r="L445" s="221">
        <v>0</v>
      </c>
      <c r="M445" s="221">
        <v>0</v>
      </c>
      <c r="N445" s="221">
        <v>0</v>
      </c>
      <c r="O445" s="221">
        <v>0</v>
      </c>
      <c r="P445" s="221">
        <v>0</v>
      </c>
      <c r="Q445" s="221">
        <v>0</v>
      </c>
      <c r="R445" s="221">
        <v>0</v>
      </c>
      <c r="S445" s="221">
        <v>0</v>
      </c>
      <c r="T445" s="221">
        <v>0</v>
      </c>
      <c r="U445" s="221">
        <v>0</v>
      </c>
      <c r="V445" s="157">
        <v>0</v>
      </c>
      <c r="W445" s="218">
        <v>0</v>
      </c>
      <c r="X445" s="219">
        <v>0</v>
      </c>
    </row>
    <row r="446" spans="1:24" s="15" customFormat="1">
      <c r="A446" s="13"/>
      <c r="B446" s="121"/>
      <c r="C446" s="221"/>
      <c r="D446" s="221"/>
      <c r="E446" s="221"/>
      <c r="F446" s="221"/>
      <c r="G446" s="221"/>
      <c r="H446" s="221"/>
      <c r="I446" s="221"/>
      <c r="J446" s="221"/>
      <c r="K446" s="221"/>
      <c r="L446" s="221"/>
      <c r="M446" s="221"/>
      <c r="N446" s="221"/>
      <c r="O446" s="221"/>
      <c r="P446" s="221"/>
      <c r="Q446" s="221"/>
      <c r="R446" s="221"/>
      <c r="S446" s="221"/>
      <c r="T446" s="221"/>
      <c r="U446" s="221"/>
      <c r="V446" s="148"/>
      <c r="W446" s="218"/>
      <c r="X446" s="220"/>
    </row>
    <row r="447" spans="1:24" s="15" customFormat="1">
      <c r="A447" s="13"/>
      <c r="B447" s="128" t="s">
        <v>71</v>
      </c>
      <c r="C447" s="157">
        <v>0</v>
      </c>
      <c r="D447" s="157">
        <v>0</v>
      </c>
      <c r="E447" s="157">
        <v>0</v>
      </c>
      <c r="F447" s="157">
        <v>0</v>
      </c>
      <c r="G447" s="157">
        <v>0</v>
      </c>
      <c r="H447" s="157">
        <v>0</v>
      </c>
      <c r="I447" s="157">
        <v>0</v>
      </c>
      <c r="J447" s="157">
        <v>0</v>
      </c>
      <c r="K447" s="157">
        <v>0</v>
      </c>
      <c r="L447" s="157">
        <v>12.132000000000001</v>
      </c>
      <c r="M447" s="157">
        <v>0</v>
      </c>
      <c r="N447" s="157">
        <v>0</v>
      </c>
      <c r="O447" s="157">
        <v>0</v>
      </c>
      <c r="P447" s="157">
        <v>0</v>
      </c>
      <c r="Q447" s="157">
        <v>0</v>
      </c>
      <c r="R447" s="157">
        <v>0</v>
      </c>
      <c r="S447" s="157">
        <v>0</v>
      </c>
      <c r="T447" s="157">
        <v>0</v>
      </c>
      <c r="U447" s="157">
        <v>0</v>
      </c>
      <c r="V447" s="157">
        <v>0</v>
      </c>
      <c r="W447" s="218">
        <v>12.132000000000001</v>
      </c>
      <c r="X447" s="219">
        <v>0.60660000000000003</v>
      </c>
    </row>
    <row r="448" spans="1:24" s="15" customFormat="1">
      <c r="A448" s="13"/>
      <c r="B448" s="128" t="s">
        <v>72</v>
      </c>
      <c r="C448" s="157">
        <v>0</v>
      </c>
      <c r="D448" s="157">
        <v>0</v>
      </c>
      <c r="E448" s="157">
        <v>0</v>
      </c>
      <c r="F448" s="157">
        <v>0</v>
      </c>
      <c r="G448" s="157">
        <v>0</v>
      </c>
      <c r="H448" s="157">
        <v>0</v>
      </c>
      <c r="I448" s="157">
        <v>0</v>
      </c>
      <c r="J448" s="157">
        <v>0</v>
      </c>
      <c r="K448" s="157">
        <v>0</v>
      </c>
      <c r="L448" s="157">
        <v>0</v>
      </c>
      <c r="M448" s="157">
        <v>0</v>
      </c>
      <c r="N448" s="157">
        <v>0</v>
      </c>
      <c r="O448" s="157">
        <v>0</v>
      </c>
      <c r="P448" s="157">
        <v>0</v>
      </c>
      <c r="Q448" s="157">
        <v>0</v>
      </c>
      <c r="R448" s="157">
        <v>0</v>
      </c>
      <c r="S448" s="157">
        <v>0</v>
      </c>
      <c r="T448" s="157">
        <v>0</v>
      </c>
      <c r="U448" s="157">
        <v>0</v>
      </c>
      <c r="V448" s="157">
        <v>0</v>
      </c>
      <c r="W448" s="218">
        <v>0</v>
      </c>
      <c r="X448" s="219">
        <v>0</v>
      </c>
    </row>
    <row r="449" spans="1:24" s="138" customFormat="1">
      <c r="A449" s="129"/>
      <c r="B449" s="130" t="s">
        <v>22</v>
      </c>
      <c r="C449" s="131">
        <v>0</v>
      </c>
      <c r="D449" s="131">
        <v>0</v>
      </c>
      <c r="E449" s="131">
        <v>0</v>
      </c>
      <c r="F449" s="131">
        <v>0</v>
      </c>
      <c r="G449" s="131">
        <v>0</v>
      </c>
      <c r="H449" s="131">
        <v>0</v>
      </c>
      <c r="I449" s="131">
        <v>0</v>
      </c>
      <c r="J449" s="131">
        <v>0</v>
      </c>
      <c r="K449" s="131">
        <v>0</v>
      </c>
      <c r="L449" s="131">
        <v>12.132000000000001</v>
      </c>
      <c r="M449" s="131">
        <v>0</v>
      </c>
      <c r="N449" s="131">
        <v>0</v>
      </c>
      <c r="O449" s="131">
        <v>0</v>
      </c>
      <c r="P449" s="131">
        <v>0</v>
      </c>
      <c r="Q449" s="131">
        <v>0</v>
      </c>
      <c r="R449" s="131">
        <v>0</v>
      </c>
      <c r="S449" s="131">
        <v>0</v>
      </c>
      <c r="T449" s="131">
        <v>0</v>
      </c>
      <c r="U449" s="131">
        <v>0</v>
      </c>
      <c r="V449" s="131">
        <v>0</v>
      </c>
      <c r="W449" s="218">
        <v>12.132000000000001</v>
      </c>
      <c r="X449" s="125">
        <v>0.60660000000000003</v>
      </c>
    </row>
    <row r="450" spans="1:24" s="138" customFormat="1">
      <c r="A450" s="129"/>
      <c r="B450" s="135"/>
      <c r="C450" s="316"/>
      <c r="D450" s="316"/>
      <c r="E450" s="316"/>
      <c r="F450" s="316"/>
      <c r="G450" s="316"/>
      <c r="H450" s="316"/>
      <c r="I450" s="316"/>
      <c r="J450" s="316"/>
      <c r="K450" s="316"/>
      <c r="L450" s="316"/>
      <c r="M450" s="316"/>
      <c r="N450" s="316"/>
      <c r="O450" s="316"/>
      <c r="P450" s="316"/>
      <c r="Q450" s="316"/>
      <c r="R450" s="316"/>
      <c r="S450" s="316"/>
      <c r="T450" s="316"/>
      <c r="U450" s="316"/>
      <c r="V450" s="316"/>
      <c r="W450" s="241"/>
      <c r="X450" s="317"/>
    </row>
    <row r="451" spans="1:24" s="118" customFormat="1">
      <c r="A451" s="149"/>
      <c r="B451" s="128" t="s">
        <v>15</v>
      </c>
      <c r="C451" s="123">
        <v>0.96618357487922713</v>
      </c>
      <c r="D451" s="123">
        <v>0.93351070036640305</v>
      </c>
      <c r="E451" s="123">
        <v>0.90194270566802237</v>
      </c>
      <c r="F451" s="123">
        <v>0.87144222769857238</v>
      </c>
      <c r="G451" s="123">
        <v>0.84197316685852419</v>
      </c>
      <c r="H451" s="123">
        <v>0.81350064430775282</v>
      </c>
      <c r="I451" s="123">
        <v>0.78599096068381913</v>
      </c>
      <c r="J451" s="123">
        <v>0.75941155621625056</v>
      </c>
      <c r="K451" s="123">
        <v>0.73373097218961414</v>
      </c>
      <c r="L451" s="123">
        <v>0.70891881370977217</v>
      </c>
      <c r="M451" s="123">
        <v>0.68494571372924851</v>
      </c>
      <c r="N451" s="123">
        <v>0.66178329828912896</v>
      </c>
      <c r="O451" s="123">
        <v>0.63940415293635666</v>
      </c>
      <c r="P451" s="123">
        <v>0.61778179027667302</v>
      </c>
      <c r="Q451" s="123">
        <v>0.59689061862480497</v>
      </c>
      <c r="R451" s="123">
        <v>0.57670591171478747</v>
      </c>
      <c r="S451" s="123">
        <v>0.55720377943457733</v>
      </c>
      <c r="T451" s="123">
        <v>0.53836113955031628</v>
      </c>
      <c r="U451" s="123">
        <v>0.52015569038677911</v>
      </c>
      <c r="V451" s="123">
        <v>0.50256588443167061</v>
      </c>
      <c r="W451" s="218"/>
      <c r="X451" s="158"/>
    </row>
    <row r="452" spans="1:24" s="160" customFormat="1" ht="13.5" thickBot="1">
      <c r="A452" s="151"/>
      <c r="B452" s="20" t="s">
        <v>16</v>
      </c>
      <c r="C452" s="142">
        <v>0</v>
      </c>
      <c r="D452" s="142">
        <v>0</v>
      </c>
      <c r="E452" s="142">
        <v>0</v>
      </c>
      <c r="F452" s="142">
        <v>0</v>
      </c>
      <c r="G452" s="142">
        <v>0</v>
      </c>
      <c r="H452" s="142">
        <v>0</v>
      </c>
      <c r="I452" s="142">
        <v>0</v>
      </c>
      <c r="J452" s="142">
        <v>0</v>
      </c>
      <c r="K452" s="142">
        <v>0</v>
      </c>
      <c r="L452" s="142">
        <v>8.6006030479269562</v>
      </c>
      <c r="M452" s="142">
        <v>0</v>
      </c>
      <c r="N452" s="142">
        <v>0</v>
      </c>
      <c r="O452" s="142">
        <v>0</v>
      </c>
      <c r="P452" s="142">
        <v>0</v>
      </c>
      <c r="Q452" s="142">
        <v>0</v>
      </c>
      <c r="R452" s="142">
        <v>0</v>
      </c>
      <c r="S452" s="142">
        <v>0</v>
      </c>
      <c r="T452" s="142">
        <v>0</v>
      </c>
      <c r="U452" s="142">
        <v>0</v>
      </c>
      <c r="V452" s="142">
        <v>0</v>
      </c>
      <c r="W452" s="143">
        <v>8.6006030479269562</v>
      </c>
      <c r="X452" s="159"/>
    </row>
    <row r="453" spans="1:24" s="145" customFormat="1">
      <c r="A453" s="152" t="s">
        <v>116</v>
      </c>
      <c r="B453" s="130"/>
      <c r="C453" s="147"/>
      <c r="D453" s="147"/>
      <c r="E453" s="147"/>
      <c r="F453" s="147"/>
      <c r="G453" s="147"/>
      <c r="H453" s="147"/>
      <c r="I453" s="147"/>
      <c r="J453" s="147"/>
      <c r="K453" s="147"/>
      <c r="L453" s="147"/>
      <c r="M453" s="147"/>
      <c r="N453" s="147"/>
      <c r="O453" s="147"/>
      <c r="P453" s="147"/>
      <c r="Q453" s="147"/>
      <c r="R453" s="147"/>
      <c r="S453" s="147"/>
      <c r="T453" s="147"/>
      <c r="U453" s="147"/>
      <c r="V453" s="147"/>
      <c r="W453" s="148"/>
      <c r="X453" s="147"/>
    </row>
    <row r="454" spans="1:24" s="145" customFormat="1">
      <c r="A454" s="152"/>
      <c r="B454" s="130"/>
      <c r="C454" s="147"/>
      <c r="D454" s="147"/>
      <c r="E454" s="147"/>
      <c r="F454" s="147"/>
      <c r="G454" s="147"/>
      <c r="H454" s="147"/>
      <c r="I454" s="147"/>
      <c r="J454" s="147"/>
      <c r="K454" s="147"/>
      <c r="L454" s="147"/>
      <c r="M454" s="147"/>
      <c r="N454" s="147"/>
      <c r="O454" s="147"/>
      <c r="P454" s="147"/>
      <c r="Q454" s="147"/>
      <c r="R454" s="147"/>
      <c r="S454" s="147"/>
      <c r="T454" s="147"/>
      <c r="U454" s="147"/>
      <c r="V454" s="147"/>
      <c r="W454" s="148"/>
      <c r="X454" s="147"/>
    </row>
    <row r="455" spans="1:24" s="160" customFormat="1">
      <c r="B455" s="130"/>
      <c r="C455" s="147"/>
      <c r="D455" s="147"/>
      <c r="E455" s="147"/>
      <c r="F455" s="147"/>
      <c r="G455" s="147"/>
      <c r="H455" s="147"/>
      <c r="I455" s="147"/>
      <c r="J455" s="147"/>
      <c r="K455" s="147"/>
      <c r="L455" s="147"/>
      <c r="M455" s="147"/>
      <c r="N455" s="147"/>
      <c r="O455" s="147"/>
      <c r="P455" s="147"/>
      <c r="Q455" s="147"/>
      <c r="R455" s="147"/>
      <c r="S455" s="147"/>
      <c r="T455" s="147"/>
      <c r="U455" s="147"/>
      <c r="V455" s="147"/>
      <c r="W455" s="148"/>
      <c r="X455" s="123"/>
    </row>
    <row r="456" spans="1:24" ht="22.5" customHeight="1" thickBot="1">
      <c r="A456" s="667" t="s">
        <v>282</v>
      </c>
      <c r="B456" s="667"/>
      <c r="C456" s="667"/>
      <c r="D456" s="667"/>
      <c r="E456" s="667"/>
      <c r="F456" s="667"/>
      <c r="G456" s="667"/>
      <c r="H456" s="667"/>
      <c r="I456" s="667"/>
      <c r="J456" s="667"/>
      <c r="K456" s="667"/>
      <c r="L456" s="667"/>
      <c r="M456" s="667"/>
      <c r="N456" s="667"/>
      <c r="O456" s="667"/>
      <c r="P456" s="667"/>
      <c r="Q456" s="667"/>
      <c r="R456" s="667"/>
      <c r="S456" s="667"/>
      <c r="T456" s="667"/>
      <c r="U456" s="667"/>
      <c r="V456" s="667"/>
      <c r="W456" s="667"/>
      <c r="X456" s="667"/>
    </row>
    <row r="457" spans="1:24" s="118" customFormat="1" ht="12.75" customHeight="1">
      <c r="A457" s="112" t="s">
        <v>2</v>
      </c>
      <c r="B457" s="113" t="s">
        <v>3</v>
      </c>
      <c r="C457" s="114">
        <v>2013</v>
      </c>
      <c r="D457" s="114">
        <v>2014</v>
      </c>
      <c r="E457" s="114">
        <v>2015</v>
      </c>
      <c r="F457" s="114">
        <v>2016</v>
      </c>
      <c r="G457" s="114">
        <v>2017</v>
      </c>
      <c r="H457" s="114">
        <v>2018</v>
      </c>
      <c r="I457" s="114">
        <v>2019</v>
      </c>
      <c r="J457" s="114">
        <v>2020</v>
      </c>
      <c r="K457" s="114">
        <v>2021</v>
      </c>
      <c r="L457" s="114">
        <v>2022</v>
      </c>
      <c r="M457" s="114">
        <v>2023</v>
      </c>
      <c r="N457" s="114">
        <v>2024</v>
      </c>
      <c r="O457" s="114">
        <v>2025</v>
      </c>
      <c r="P457" s="114">
        <v>2026</v>
      </c>
      <c r="Q457" s="114">
        <v>2027</v>
      </c>
      <c r="R457" s="114">
        <v>2028</v>
      </c>
      <c r="S457" s="114">
        <v>2029</v>
      </c>
      <c r="T457" s="114">
        <v>2030</v>
      </c>
      <c r="U457" s="114">
        <v>2031</v>
      </c>
      <c r="V457" s="114">
        <v>2032</v>
      </c>
      <c r="W457" s="664" t="s">
        <v>4</v>
      </c>
      <c r="X457" s="665" t="s">
        <v>5</v>
      </c>
    </row>
    <row r="458" spans="1:24" s="118" customFormat="1" ht="13.5" thickBot="1">
      <c r="A458" s="19" t="s">
        <v>6</v>
      </c>
      <c r="B458" s="20" t="s">
        <v>7</v>
      </c>
      <c r="C458" s="115">
        <v>1</v>
      </c>
      <c r="D458" s="115">
        <v>2</v>
      </c>
      <c r="E458" s="115">
        <v>3</v>
      </c>
      <c r="F458" s="115">
        <v>4</v>
      </c>
      <c r="G458" s="115">
        <v>5</v>
      </c>
      <c r="H458" s="115">
        <v>6</v>
      </c>
      <c r="I458" s="115">
        <v>7</v>
      </c>
      <c r="J458" s="115">
        <v>8</v>
      </c>
      <c r="K458" s="115">
        <v>9</v>
      </c>
      <c r="L458" s="115">
        <v>10</v>
      </c>
      <c r="M458" s="115">
        <v>11</v>
      </c>
      <c r="N458" s="115">
        <v>12</v>
      </c>
      <c r="O458" s="115">
        <v>13</v>
      </c>
      <c r="P458" s="115">
        <v>14</v>
      </c>
      <c r="Q458" s="115">
        <v>15</v>
      </c>
      <c r="R458" s="115">
        <v>16</v>
      </c>
      <c r="S458" s="115">
        <v>17</v>
      </c>
      <c r="T458" s="115">
        <v>18</v>
      </c>
      <c r="U458" s="115">
        <v>19</v>
      </c>
      <c r="V458" s="115">
        <v>20</v>
      </c>
      <c r="W458" s="661"/>
      <c r="X458" s="662"/>
    </row>
    <row r="459" spans="1:24" s="118" customFormat="1">
      <c r="A459" s="116"/>
      <c r="B459" s="117"/>
      <c r="W459" s="216"/>
      <c r="X459" s="120"/>
    </row>
    <row r="460" spans="1:24" s="118" customFormat="1" ht="25.5">
      <c r="A460" s="154" t="s">
        <v>68</v>
      </c>
      <c r="B460" s="121" t="s">
        <v>118</v>
      </c>
      <c r="C460" s="157">
        <v>0</v>
      </c>
      <c r="D460" s="157">
        <v>0</v>
      </c>
      <c r="E460" s="157">
        <v>0</v>
      </c>
      <c r="F460" s="157">
        <v>0</v>
      </c>
      <c r="G460" s="157">
        <v>0</v>
      </c>
      <c r="H460" s="157">
        <v>0</v>
      </c>
      <c r="I460" s="157">
        <v>0</v>
      </c>
      <c r="J460" s="157">
        <v>0</v>
      </c>
      <c r="K460" s="157">
        <v>0</v>
      </c>
      <c r="L460" s="157">
        <v>1.2E-2</v>
      </c>
      <c r="M460" s="157">
        <v>0</v>
      </c>
      <c r="N460" s="157">
        <v>0</v>
      </c>
      <c r="O460" s="157">
        <v>0</v>
      </c>
      <c r="P460" s="157">
        <v>0</v>
      </c>
      <c r="Q460" s="157">
        <v>0</v>
      </c>
      <c r="R460" s="157">
        <v>0</v>
      </c>
      <c r="S460" s="157">
        <v>0</v>
      </c>
      <c r="T460" s="157">
        <v>0</v>
      </c>
      <c r="U460" s="157">
        <v>0</v>
      </c>
      <c r="V460" s="157">
        <v>0</v>
      </c>
      <c r="W460" s="218">
        <v>1.2E-2</v>
      </c>
      <c r="X460" s="125">
        <v>6.0000000000000006E-4</v>
      </c>
    </row>
    <row r="461" spans="1:24" s="118" customFormat="1" ht="38.25">
      <c r="A461" s="315" t="s">
        <v>149</v>
      </c>
      <c r="B461" s="121" t="s">
        <v>283</v>
      </c>
      <c r="C461" s="123">
        <v>0</v>
      </c>
      <c r="D461" s="123">
        <v>0</v>
      </c>
      <c r="E461" s="123">
        <v>0</v>
      </c>
      <c r="F461" s="123">
        <v>0</v>
      </c>
      <c r="G461" s="123">
        <v>0</v>
      </c>
      <c r="H461" s="123">
        <v>0</v>
      </c>
      <c r="I461" s="123">
        <v>0</v>
      </c>
      <c r="J461" s="123">
        <v>0</v>
      </c>
      <c r="K461" s="123">
        <v>0</v>
      </c>
      <c r="L461" s="123">
        <v>16.16</v>
      </c>
      <c r="M461" s="123">
        <v>0</v>
      </c>
      <c r="N461" s="123">
        <v>0</v>
      </c>
      <c r="O461" s="123">
        <v>0</v>
      </c>
      <c r="P461" s="123">
        <v>0</v>
      </c>
      <c r="Q461" s="123">
        <v>0</v>
      </c>
      <c r="R461" s="123">
        <v>0</v>
      </c>
      <c r="S461" s="123">
        <v>0</v>
      </c>
      <c r="T461" s="123">
        <v>0</v>
      </c>
      <c r="U461" s="123">
        <v>0</v>
      </c>
      <c r="V461" s="123">
        <v>0</v>
      </c>
      <c r="W461" s="218">
        <v>16.16</v>
      </c>
      <c r="X461" s="125">
        <v>0.80800000000000005</v>
      </c>
    </row>
    <row r="462" spans="1:24" s="15" customFormat="1">
      <c r="A462" s="13"/>
      <c r="B462" s="127"/>
      <c r="C462" s="157"/>
      <c r="D462" s="157"/>
      <c r="E462" s="157"/>
      <c r="F462" s="157"/>
      <c r="G462" s="157"/>
      <c r="H462" s="157"/>
      <c r="I462" s="157"/>
      <c r="J462" s="157"/>
      <c r="K462" s="157"/>
      <c r="L462" s="157"/>
      <c r="M462" s="157"/>
      <c r="N462" s="157"/>
      <c r="O462" s="157"/>
      <c r="P462" s="157"/>
      <c r="Q462" s="157"/>
      <c r="R462" s="157"/>
      <c r="S462" s="157"/>
      <c r="T462" s="157"/>
      <c r="U462" s="157"/>
      <c r="V462" s="148"/>
      <c r="W462" s="218"/>
      <c r="X462" s="220"/>
    </row>
    <row r="463" spans="1:24" s="15" customFormat="1">
      <c r="A463" s="13"/>
      <c r="B463" s="121" t="s">
        <v>70</v>
      </c>
      <c r="C463" s="221">
        <v>0</v>
      </c>
      <c r="D463" s="221">
        <v>0</v>
      </c>
      <c r="E463" s="221">
        <v>0</v>
      </c>
      <c r="F463" s="221">
        <v>0</v>
      </c>
      <c r="G463" s="221">
        <v>0</v>
      </c>
      <c r="H463" s="221">
        <v>0</v>
      </c>
      <c r="I463" s="221">
        <v>0</v>
      </c>
      <c r="J463" s="221">
        <v>0</v>
      </c>
      <c r="K463" s="221">
        <v>0</v>
      </c>
      <c r="L463" s="221">
        <v>0</v>
      </c>
      <c r="M463" s="221">
        <v>0</v>
      </c>
      <c r="N463" s="221">
        <v>0</v>
      </c>
      <c r="O463" s="221">
        <v>0</v>
      </c>
      <c r="P463" s="221">
        <v>0</v>
      </c>
      <c r="Q463" s="221">
        <v>0</v>
      </c>
      <c r="R463" s="221">
        <v>0</v>
      </c>
      <c r="S463" s="221">
        <v>0</v>
      </c>
      <c r="T463" s="221">
        <v>0</v>
      </c>
      <c r="U463" s="221">
        <v>0</v>
      </c>
      <c r="V463" s="157">
        <v>0</v>
      </c>
      <c r="W463" s="218">
        <v>0</v>
      </c>
      <c r="X463" s="219">
        <v>0</v>
      </c>
    </row>
    <row r="464" spans="1:24" s="15" customFormat="1">
      <c r="A464" s="13"/>
      <c r="B464" s="121"/>
      <c r="C464" s="221"/>
      <c r="D464" s="221"/>
      <c r="E464" s="221"/>
      <c r="F464" s="221"/>
      <c r="G464" s="221"/>
      <c r="H464" s="221"/>
      <c r="I464" s="221"/>
      <c r="J464" s="221"/>
      <c r="K464" s="221"/>
      <c r="L464" s="221"/>
      <c r="M464" s="221"/>
      <c r="N464" s="221"/>
      <c r="O464" s="221"/>
      <c r="P464" s="221"/>
      <c r="Q464" s="221"/>
      <c r="R464" s="221"/>
      <c r="S464" s="221"/>
      <c r="T464" s="221"/>
      <c r="U464" s="221"/>
      <c r="V464" s="148"/>
      <c r="W464" s="218"/>
      <c r="X464" s="220"/>
    </row>
    <row r="465" spans="1:24" s="15" customFormat="1">
      <c r="A465" s="13"/>
      <c r="B465" s="128" t="s">
        <v>71</v>
      </c>
      <c r="C465" s="157">
        <v>0</v>
      </c>
      <c r="D465" s="157">
        <v>0</v>
      </c>
      <c r="E465" s="157">
        <v>0</v>
      </c>
      <c r="F465" s="157">
        <v>0</v>
      </c>
      <c r="G465" s="157">
        <v>0</v>
      </c>
      <c r="H465" s="157">
        <v>0</v>
      </c>
      <c r="I465" s="157">
        <v>0</v>
      </c>
      <c r="J465" s="157">
        <v>0</v>
      </c>
      <c r="K465" s="157">
        <v>0</v>
      </c>
      <c r="L465" s="157">
        <v>16.172000000000001</v>
      </c>
      <c r="M465" s="157">
        <v>0</v>
      </c>
      <c r="N465" s="157">
        <v>0</v>
      </c>
      <c r="O465" s="157">
        <v>0</v>
      </c>
      <c r="P465" s="157">
        <v>0</v>
      </c>
      <c r="Q465" s="157">
        <v>0</v>
      </c>
      <c r="R465" s="157">
        <v>0</v>
      </c>
      <c r="S465" s="157">
        <v>0</v>
      </c>
      <c r="T465" s="157">
        <v>0</v>
      </c>
      <c r="U465" s="157">
        <v>0</v>
      </c>
      <c r="V465" s="157">
        <v>0</v>
      </c>
      <c r="W465" s="218">
        <v>16.172000000000001</v>
      </c>
      <c r="X465" s="219">
        <v>0.80859999999999999</v>
      </c>
    </row>
    <row r="466" spans="1:24" s="15" customFormat="1">
      <c r="A466" s="13"/>
      <c r="B466" s="128" t="s">
        <v>72</v>
      </c>
      <c r="C466" s="157">
        <v>0</v>
      </c>
      <c r="D466" s="157">
        <v>0</v>
      </c>
      <c r="E466" s="157">
        <v>0</v>
      </c>
      <c r="F466" s="157">
        <v>0</v>
      </c>
      <c r="G466" s="157">
        <v>0</v>
      </c>
      <c r="H466" s="157">
        <v>0</v>
      </c>
      <c r="I466" s="157">
        <v>0</v>
      </c>
      <c r="J466" s="157">
        <v>0</v>
      </c>
      <c r="K466" s="157">
        <v>0</v>
      </c>
      <c r="L466" s="157">
        <v>0</v>
      </c>
      <c r="M466" s="157">
        <v>0</v>
      </c>
      <c r="N466" s="157">
        <v>0</v>
      </c>
      <c r="O466" s="157">
        <v>0</v>
      </c>
      <c r="P466" s="157">
        <v>0</v>
      </c>
      <c r="Q466" s="157">
        <v>0</v>
      </c>
      <c r="R466" s="157">
        <v>0</v>
      </c>
      <c r="S466" s="157">
        <v>0</v>
      </c>
      <c r="T466" s="157">
        <v>0</v>
      </c>
      <c r="U466" s="157">
        <v>0</v>
      </c>
      <c r="V466" s="157">
        <v>0</v>
      </c>
      <c r="W466" s="218">
        <v>0</v>
      </c>
      <c r="X466" s="219">
        <v>0</v>
      </c>
    </row>
    <row r="467" spans="1:24" s="138" customFormat="1">
      <c r="A467" s="129"/>
      <c r="B467" s="130" t="s">
        <v>22</v>
      </c>
      <c r="C467" s="131">
        <v>0</v>
      </c>
      <c r="D467" s="131">
        <v>0</v>
      </c>
      <c r="E467" s="131">
        <v>0</v>
      </c>
      <c r="F467" s="131">
        <v>0</v>
      </c>
      <c r="G467" s="131">
        <v>0</v>
      </c>
      <c r="H467" s="131">
        <v>0</v>
      </c>
      <c r="I467" s="131">
        <v>0</v>
      </c>
      <c r="J467" s="131">
        <v>0</v>
      </c>
      <c r="K467" s="131">
        <v>0</v>
      </c>
      <c r="L467" s="131">
        <v>16.172000000000001</v>
      </c>
      <c r="M467" s="131">
        <v>0</v>
      </c>
      <c r="N467" s="131">
        <v>0</v>
      </c>
      <c r="O467" s="131">
        <v>0</v>
      </c>
      <c r="P467" s="131">
        <v>0</v>
      </c>
      <c r="Q467" s="131">
        <v>0</v>
      </c>
      <c r="R467" s="131">
        <v>0</v>
      </c>
      <c r="S467" s="131">
        <v>0</v>
      </c>
      <c r="T467" s="131">
        <v>0</v>
      </c>
      <c r="U467" s="131">
        <v>0</v>
      </c>
      <c r="V467" s="131">
        <v>0</v>
      </c>
      <c r="W467" s="218">
        <v>16.172000000000001</v>
      </c>
      <c r="X467" s="125">
        <v>0.80859999999999999</v>
      </c>
    </row>
    <row r="468" spans="1:24" s="138" customFormat="1">
      <c r="A468" s="129"/>
      <c r="B468" s="135"/>
      <c r="C468" s="316"/>
      <c r="D468" s="316"/>
      <c r="E468" s="316"/>
      <c r="F468" s="316"/>
      <c r="G468" s="316"/>
      <c r="H468" s="316"/>
      <c r="I468" s="316"/>
      <c r="J468" s="316"/>
      <c r="K468" s="316"/>
      <c r="L468" s="316"/>
      <c r="M468" s="316"/>
      <c r="N468" s="316"/>
      <c r="O468" s="316"/>
      <c r="P468" s="316"/>
      <c r="Q468" s="316"/>
      <c r="R468" s="316"/>
      <c r="S468" s="316"/>
      <c r="T468" s="316"/>
      <c r="U468" s="316"/>
      <c r="V468" s="316"/>
      <c r="W468" s="241"/>
      <c r="X468" s="317"/>
    </row>
    <row r="469" spans="1:24" s="118" customFormat="1">
      <c r="A469" s="149"/>
      <c r="B469" s="128" t="s">
        <v>15</v>
      </c>
      <c r="C469" s="123">
        <v>0.96618357487922713</v>
      </c>
      <c r="D469" s="123">
        <v>0.93351070036640305</v>
      </c>
      <c r="E469" s="123">
        <v>0.90194270566802237</v>
      </c>
      <c r="F469" s="123">
        <v>0.87144222769857238</v>
      </c>
      <c r="G469" s="123">
        <v>0.84197316685852419</v>
      </c>
      <c r="H469" s="123">
        <v>0.81350064430775282</v>
      </c>
      <c r="I469" s="123">
        <v>0.78599096068381913</v>
      </c>
      <c r="J469" s="123">
        <v>0.75941155621625056</v>
      </c>
      <c r="K469" s="123">
        <v>0.73373097218961414</v>
      </c>
      <c r="L469" s="123">
        <v>0.70891881370977217</v>
      </c>
      <c r="M469" s="123">
        <v>0.68494571372924851</v>
      </c>
      <c r="N469" s="123">
        <v>0.66178329828912896</v>
      </c>
      <c r="O469" s="123">
        <v>0.63940415293635666</v>
      </c>
      <c r="P469" s="123">
        <v>0.61778179027667302</v>
      </c>
      <c r="Q469" s="123">
        <v>0.59689061862480497</v>
      </c>
      <c r="R469" s="123">
        <v>0.57670591171478747</v>
      </c>
      <c r="S469" s="123">
        <v>0.55720377943457733</v>
      </c>
      <c r="T469" s="123">
        <v>0.53836113955031628</v>
      </c>
      <c r="U469" s="123">
        <v>0.52015569038677911</v>
      </c>
      <c r="V469" s="123">
        <v>0.50256588443167061</v>
      </c>
      <c r="W469" s="218"/>
      <c r="X469" s="158"/>
    </row>
    <row r="470" spans="1:24" s="160" customFormat="1" ht="13.5" thickBot="1">
      <c r="A470" s="151"/>
      <c r="B470" s="20" t="s">
        <v>16</v>
      </c>
      <c r="C470" s="142">
        <v>0</v>
      </c>
      <c r="D470" s="142">
        <v>0</v>
      </c>
      <c r="E470" s="142">
        <v>0</v>
      </c>
      <c r="F470" s="142">
        <v>0</v>
      </c>
      <c r="G470" s="142">
        <v>0</v>
      </c>
      <c r="H470" s="142">
        <v>0</v>
      </c>
      <c r="I470" s="142">
        <v>0</v>
      </c>
      <c r="J470" s="142">
        <v>0</v>
      </c>
      <c r="K470" s="142">
        <v>0</v>
      </c>
      <c r="L470" s="142">
        <v>11.464635055314435</v>
      </c>
      <c r="M470" s="142">
        <v>0</v>
      </c>
      <c r="N470" s="142">
        <v>0</v>
      </c>
      <c r="O470" s="142">
        <v>0</v>
      </c>
      <c r="P470" s="142">
        <v>0</v>
      </c>
      <c r="Q470" s="142">
        <v>0</v>
      </c>
      <c r="R470" s="142">
        <v>0</v>
      </c>
      <c r="S470" s="142">
        <v>0</v>
      </c>
      <c r="T470" s="142">
        <v>0</v>
      </c>
      <c r="U470" s="142">
        <v>0</v>
      </c>
      <c r="V470" s="142">
        <v>0</v>
      </c>
      <c r="W470" s="143">
        <v>11.464635055314435</v>
      </c>
      <c r="X470" s="159"/>
    </row>
    <row r="471" spans="1:24" s="145" customFormat="1">
      <c r="A471" s="152" t="s">
        <v>116</v>
      </c>
      <c r="B471" s="130"/>
      <c r="C471" s="147"/>
      <c r="D471" s="147"/>
      <c r="E471" s="147"/>
      <c r="F471" s="147"/>
      <c r="G471" s="147"/>
      <c r="H471" s="147"/>
      <c r="I471" s="147"/>
      <c r="J471" s="147"/>
      <c r="K471" s="147"/>
      <c r="L471" s="147"/>
      <c r="M471" s="147"/>
      <c r="N471" s="147"/>
      <c r="O471" s="147"/>
      <c r="P471" s="147"/>
      <c r="Q471" s="147"/>
      <c r="R471" s="147"/>
      <c r="S471" s="147"/>
      <c r="T471" s="147"/>
      <c r="U471" s="147"/>
      <c r="V471" s="147"/>
      <c r="W471" s="148"/>
      <c r="X471" s="147"/>
    </row>
    <row r="472" spans="1:24" s="145" customFormat="1">
      <c r="A472" s="152"/>
      <c r="B472" s="130"/>
      <c r="C472" s="147"/>
      <c r="D472" s="147"/>
      <c r="E472" s="147"/>
      <c r="F472" s="147"/>
      <c r="G472" s="147"/>
      <c r="H472" s="147"/>
      <c r="I472" s="147"/>
      <c r="J472" s="147"/>
      <c r="K472" s="147"/>
      <c r="L472" s="147"/>
      <c r="M472" s="147"/>
      <c r="N472" s="147"/>
      <c r="O472" s="147"/>
      <c r="P472" s="147"/>
      <c r="Q472" s="147"/>
      <c r="R472" s="147"/>
      <c r="S472" s="147"/>
      <c r="T472" s="147"/>
      <c r="U472" s="147"/>
      <c r="V472" s="147"/>
      <c r="W472" s="148"/>
      <c r="X472" s="147"/>
    </row>
    <row r="473" spans="1:24" s="145" customFormat="1">
      <c r="A473" s="152"/>
      <c r="B473" s="130"/>
      <c r="C473" s="147"/>
      <c r="D473" s="147"/>
      <c r="E473" s="147"/>
      <c r="F473" s="147"/>
      <c r="G473" s="147"/>
      <c r="H473" s="147"/>
      <c r="I473" s="147"/>
      <c r="J473" s="147"/>
      <c r="K473" s="147"/>
      <c r="L473" s="147"/>
      <c r="M473" s="147"/>
      <c r="N473" s="147"/>
      <c r="O473" s="147"/>
      <c r="P473" s="147"/>
      <c r="Q473" s="147"/>
      <c r="R473" s="147"/>
      <c r="S473" s="147"/>
      <c r="T473" s="147"/>
      <c r="U473" s="147"/>
      <c r="V473" s="147"/>
      <c r="W473" s="148"/>
      <c r="X473" s="147"/>
    </row>
    <row r="474" spans="1:24" s="245" customFormat="1" ht="30.75" customHeight="1">
      <c r="A474" s="1" t="s">
        <v>136</v>
      </c>
      <c r="B474" s="243"/>
      <c r="C474" s="244"/>
      <c r="D474" s="244"/>
      <c r="E474" s="244"/>
      <c r="F474" s="244"/>
      <c r="G474" s="244"/>
      <c r="H474" s="244"/>
      <c r="I474" s="244"/>
      <c r="J474" s="244"/>
      <c r="K474" s="244"/>
      <c r="L474" s="244"/>
      <c r="M474" s="244"/>
      <c r="N474" s="244"/>
      <c r="O474" s="244"/>
      <c r="P474" s="244"/>
      <c r="Q474" s="244"/>
      <c r="R474" s="244"/>
      <c r="S474" s="244"/>
      <c r="T474" s="244"/>
      <c r="U474" s="244"/>
      <c r="V474" s="244"/>
      <c r="W474" s="244"/>
      <c r="X474" s="244"/>
    </row>
    <row r="475" spans="1:24" s="145" customFormat="1">
      <c r="A475" s="152"/>
      <c r="B475" s="130"/>
      <c r="C475" s="147"/>
      <c r="D475" s="147"/>
      <c r="E475" s="147"/>
      <c r="F475" s="147"/>
      <c r="G475" s="147"/>
      <c r="H475" s="147"/>
      <c r="I475" s="147"/>
      <c r="J475" s="147"/>
      <c r="K475" s="147"/>
      <c r="L475" s="147"/>
      <c r="M475" s="147"/>
      <c r="N475" s="147"/>
      <c r="O475" s="147"/>
      <c r="P475" s="147"/>
      <c r="Q475" s="147"/>
      <c r="R475" s="147"/>
      <c r="S475" s="147"/>
      <c r="T475" s="147"/>
      <c r="U475" s="147"/>
      <c r="V475" s="147"/>
      <c r="W475" s="148"/>
      <c r="X475" s="147"/>
    </row>
    <row r="476" spans="1:24" s="15" customFormat="1" ht="21" customHeight="1">
      <c r="A476" s="228" t="s">
        <v>284</v>
      </c>
      <c r="B476" s="229"/>
      <c r="C476" s="229"/>
      <c r="D476" s="229"/>
      <c r="E476" s="229"/>
      <c r="F476" s="229"/>
      <c r="G476" s="229"/>
      <c r="H476" s="229"/>
      <c r="I476" s="229"/>
      <c r="J476" s="229"/>
      <c r="K476" s="229"/>
      <c r="L476" s="229"/>
      <c r="M476" s="229"/>
      <c r="N476" s="229"/>
      <c r="O476" s="229"/>
      <c r="P476" s="229"/>
      <c r="Q476" s="229"/>
      <c r="R476" s="229"/>
      <c r="S476" s="229"/>
      <c r="T476" s="229"/>
      <c r="U476" s="229"/>
      <c r="V476" s="229"/>
      <c r="W476" s="229"/>
      <c r="X476" s="229"/>
    </row>
    <row r="477" spans="1:24" s="15" customFormat="1" ht="18.75" customHeight="1" thickBot="1">
      <c r="A477" s="230" t="s">
        <v>120</v>
      </c>
      <c r="B477" s="229"/>
      <c r="C477" s="229"/>
      <c r="D477" s="229"/>
      <c r="E477" s="229"/>
      <c r="F477" s="229"/>
      <c r="G477" s="229"/>
      <c r="H477" s="229"/>
      <c r="I477" s="229"/>
      <c r="J477" s="229"/>
      <c r="K477" s="229"/>
      <c r="L477" s="229"/>
      <c r="M477" s="229"/>
      <c r="N477" s="229"/>
      <c r="O477" s="229"/>
      <c r="P477" s="229"/>
      <c r="Q477" s="229"/>
      <c r="R477" s="229"/>
      <c r="S477" s="229"/>
      <c r="T477" s="229"/>
      <c r="U477" s="229"/>
      <c r="V477" s="229"/>
      <c r="W477" s="229"/>
      <c r="X477" s="231"/>
    </row>
    <row r="478" spans="1:24" s="15" customFormat="1" ht="12.75" customHeight="1">
      <c r="A478" s="112" t="s">
        <v>2</v>
      </c>
      <c r="B478" s="113" t="s">
        <v>3</v>
      </c>
      <c r="C478" s="213">
        <v>2013</v>
      </c>
      <c r="D478" s="215">
        <v>2014</v>
      </c>
      <c r="E478" s="215">
        <v>2015</v>
      </c>
      <c r="F478" s="215">
        <v>2016</v>
      </c>
      <c r="G478" s="215">
        <v>2017</v>
      </c>
      <c r="H478" s="215">
        <v>2018</v>
      </c>
      <c r="I478" s="215">
        <v>2019</v>
      </c>
      <c r="J478" s="215">
        <v>2020</v>
      </c>
      <c r="K478" s="215">
        <v>2021</v>
      </c>
      <c r="L478" s="215">
        <v>2022</v>
      </c>
      <c r="M478" s="215">
        <v>2023</v>
      </c>
      <c r="N478" s="215">
        <v>2024</v>
      </c>
      <c r="O478" s="215">
        <v>2025</v>
      </c>
      <c r="P478" s="215">
        <v>2026</v>
      </c>
      <c r="Q478" s="215">
        <v>2027</v>
      </c>
      <c r="R478" s="215">
        <v>2028</v>
      </c>
      <c r="S478" s="215">
        <v>2029</v>
      </c>
      <c r="T478" s="215">
        <v>2030</v>
      </c>
      <c r="U478" s="215">
        <v>2031</v>
      </c>
      <c r="V478" s="232">
        <v>2032</v>
      </c>
      <c r="W478" s="664" t="s">
        <v>4</v>
      </c>
      <c r="X478" s="665" t="s">
        <v>5</v>
      </c>
    </row>
    <row r="479" spans="1:24" s="15" customFormat="1" ht="13.5" thickBot="1">
      <c r="A479" s="19" t="s">
        <v>6</v>
      </c>
      <c r="B479" s="20" t="s">
        <v>7</v>
      </c>
      <c r="C479" s="21">
        <v>1</v>
      </c>
      <c r="D479" s="21">
        <v>2</v>
      </c>
      <c r="E479" s="21">
        <v>3</v>
      </c>
      <c r="F479" s="21">
        <v>4</v>
      </c>
      <c r="G479" s="21">
        <v>5</v>
      </c>
      <c r="H479" s="21">
        <v>6</v>
      </c>
      <c r="I479" s="21">
        <v>7</v>
      </c>
      <c r="J479" s="21">
        <v>8</v>
      </c>
      <c r="K479" s="21">
        <v>9</v>
      </c>
      <c r="L479" s="21">
        <v>10</v>
      </c>
      <c r="M479" s="21">
        <v>11</v>
      </c>
      <c r="N479" s="21">
        <v>12</v>
      </c>
      <c r="O479" s="21">
        <v>13</v>
      </c>
      <c r="P479" s="21">
        <v>14</v>
      </c>
      <c r="Q479" s="21">
        <v>15</v>
      </c>
      <c r="R479" s="21">
        <v>16</v>
      </c>
      <c r="S479" s="21">
        <v>17</v>
      </c>
      <c r="T479" s="21">
        <v>18</v>
      </c>
      <c r="U479" s="21">
        <v>19</v>
      </c>
      <c r="V479" s="21">
        <v>20</v>
      </c>
      <c r="W479" s="661"/>
      <c r="X479" s="662"/>
    </row>
    <row r="480" spans="1:24" s="15" customFormat="1">
      <c r="A480" s="126"/>
      <c r="B480" s="183"/>
      <c r="C480" s="234"/>
      <c r="D480" s="12"/>
      <c r="E480" s="12"/>
      <c r="F480" s="12"/>
      <c r="G480" s="12"/>
      <c r="H480" s="12"/>
      <c r="I480" s="12"/>
      <c r="J480" s="12"/>
      <c r="K480" s="12"/>
      <c r="L480" s="12"/>
      <c r="M480" s="12"/>
      <c r="N480" s="12"/>
      <c r="O480" s="12"/>
      <c r="P480" s="12"/>
      <c r="Q480" s="12"/>
      <c r="R480" s="12"/>
      <c r="S480" s="12"/>
      <c r="T480" s="12"/>
      <c r="U480" s="12"/>
      <c r="V480" s="12"/>
      <c r="W480" s="216"/>
      <c r="X480" s="217"/>
    </row>
    <row r="481" spans="1:24" s="15" customFormat="1" ht="25.5">
      <c r="A481" s="18"/>
      <c r="B481" s="332" t="s">
        <v>121</v>
      </c>
      <c r="C481" s="234"/>
      <c r="D481" s="12"/>
      <c r="E481" s="12"/>
      <c r="F481" s="12"/>
      <c r="G481" s="12"/>
      <c r="H481" s="12"/>
      <c r="I481" s="12"/>
      <c r="J481" s="12"/>
      <c r="K481" s="12"/>
      <c r="L481" s="12"/>
      <c r="M481" s="12"/>
      <c r="N481" s="12"/>
      <c r="O481" s="12"/>
      <c r="P481" s="12"/>
      <c r="Q481" s="12"/>
      <c r="R481" s="12"/>
      <c r="S481" s="12"/>
      <c r="T481" s="12"/>
      <c r="U481" s="12"/>
      <c r="V481" s="12"/>
      <c r="W481" s="235"/>
      <c r="X481" s="14"/>
    </row>
    <row r="482" spans="1:24" s="15" customFormat="1">
      <c r="A482" s="18"/>
      <c r="B482" s="225" t="s">
        <v>122</v>
      </c>
      <c r="C482" s="236">
        <v>0</v>
      </c>
      <c r="D482" s="236">
        <v>0</v>
      </c>
      <c r="E482" s="236">
        <v>0</v>
      </c>
      <c r="F482" s="236">
        <v>0</v>
      </c>
      <c r="G482" s="236">
        <v>0</v>
      </c>
      <c r="H482" s="236">
        <v>0</v>
      </c>
      <c r="I482" s="236">
        <v>0</v>
      </c>
      <c r="J482" s="236">
        <v>0</v>
      </c>
      <c r="K482" s="236">
        <v>0</v>
      </c>
      <c r="L482" s="237">
        <v>1.2E-2</v>
      </c>
      <c r="M482" s="221">
        <v>0</v>
      </c>
      <c r="N482" s="221">
        <v>0</v>
      </c>
      <c r="O482" s="221">
        <v>0</v>
      </c>
      <c r="P482" s="221">
        <v>0</v>
      </c>
      <c r="Q482" s="221">
        <v>0</v>
      </c>
      <c r="R482" s="221">
        <v>0</v>
      </c>
      <c r="S482" s="221">
        <v>0</v>
      </c>
      <c r="T482" s="221">
        <v>0</v>
      </c>
      <c r="U482" s="221">
        <v>0</v>
      </c>
      <c r="V482" s="221">
        <v>0</v>
      </c>
      <c r="W482" s="218">
        <v>1.2E-2</v>
      </c>
      <c r="X482" s="219">
        <v>6.0000000000000006E-4</v>
      </c>
    </row>
    <row r="483" spans="1:24" s="15" customFormat="1">
      <c r="A483" s="18"/>
      <c r="B483" s="225" t="s">
        <v>123</v>
      </c>
      <c r="C483" s="237">
        <v>4.1999999999999997E-3</v>
      </c>
      <c r="D483" s="221">
        <v>0</v>
      </c>
      <c r="E483" s="221">
        <v>0</v>
      </c>
      <c r="F483" s="221">
        <v>0</v>
      </c>
      <c r="G483" s="221">
        <v>0</v>
      </c>
      <c r="H483" s="221">
        <v>0</v>
      </c>
      <c r="I483" s="221">
        <v>0</v>
      </c>
      <c r="J483" s="221">
        <v>0</v>
      </c>
      <c r="K483" s="221">
        <v>0</v>
      </c>
      <c r="L483" s="221">
        <v>0</v>
      </c>
      <c r="M483" s="221">
        <v>0</v>
      </c>
      <c r="N483" s="221">
        <v>0</v>
      </c>
      <c r="O483" s="221">
        <v>0</v>
      </c>
      <c r="P483" s="221">
        <v>0</v>
      </c>
      <c r="Q483" s="221">
        <v>0</v>
      </c>
      <c r="R483" s="221">
        <v>0</v>
      </c>
      <c r="S483" s="221">
        <v>0</v>
      </c>
      <c r="T483" s="221">
        <v>0</v>
      </c>
      <c r="U483" s="221">
        <v>0</v>
      </c>
      <c r="V483" s="221">
        <v>0</v>
      </c>
      <c r="W483" s="218">
        <v>4.1999999999999997E-3</v>
      </c>
      <c r="X483" s="219">
        <v>2.0999999999999998E-4</v>
      </c>
    </row>
    <row r="484" spans="1:24" s="335" customFormat="1">
      <c r="A484" s="333"/>
      <c r="B484" s="334" t="s">
        <v>285</v>
      </c>
      <c r="C484" s="222">
        <v>4.1999999999999997E-3</v>
      </c>
      <c r="D484" s="222">
        <v>0</v>
      </c>
      <c r="E484" s="222">
        <v>0</v>
      </c>
      <c r="F484" s="222">
        <v>0</v>
      </c>
      <c r="G484" s="222">
        <v>0</v>
      </c>
      <c r="H484" s="222">
        <v>0</v>
      </c>
      <c r="I484" s="222">
        <v>0</v>
      </c>
      <c r="J484" s="222">
        <v>0</v>
      </c>
      <c r="K484" s="222">
        <v>0</v>
      </c>
      <c r="L484" s="222">
        <v>1.2E-2</v>
      </c>
      <c r="M484" s="222">
        <v>0</v>
      </c>
      <c r="N484" s="222">
        <v>0</v>
      </c>
      <c r="O484" s="222">
        <v>0</v>
      </c>
      <c r="P484" s="222">
        <v>0</v>
      </c>
      <c r="Q484" s="222">
        <v>0</v>
      </c>
      <c r="R484" s="222">
        <v>0</v>
      </c>
      <c r="S484" s="222">
        <v>0</v>
      </c>
      <c r="T484" s="222">
        <v>0</v>
      </c>
      <c r="U484" s="222">
        <v>0</v>
      </c>
      <c r="V484" s="222">
        <v>0</v>
      </c>
      <c r="W484" s="223">
        <v>1.6199999999999999E-2</v>
      </c>
      <c r="X484" s="224">
        <v>8.0999999999999996E-4</v>
      </c>
    </row>
    <row r="485" spans="1:24" s="15" customFormat="1">
      <c r="A485" s="18"/>
      <c r="B485" s="225"/>
      <c r="C485" s="237"/>
      <c r="D485" s="237"/>
      <c r="E485" s="237"/>
      <c r="F485" s="237"/>
      <c r="G485" s="221"/>
      <c r="H485" s="221"/>
      <c r="I485" s="221"/>
      <c r="J485" s="221"/>
      <c r="K485" s="221"/>
      <c r="L485" s="221"/>
      <c r="M485" s="221"/>
      <c r="N485" s="221"/>
      <c r="O485" s="221"/>
      <c r="P485" s="221"/>
      <c r="Q485" s="221"/>
      <c r="R485" s="221"/>
      <c r="S485" s="221"/>
      <c r="T485" s="221"/>
      <c r="U485" s="221"/>
      <c r="V485" s="221"/>
      <c r="W485" s="218"/>
      <c r="X485" s="219"/>
    </row>
    <row r="486" spans="1:24" s="15" customFormat="1">
      <c r="A486" s="18"/>
      <c r="B486" s="336" t="s">
        <v>286</v>
      </c>
      <c r="C486" s="237"/>
      <c r="D486" s="237"/>
      <c r="E486" s="237"/>
      <c r="F486" s="237"/>
      <c r="G486" s="221"/>
      <c r="H486" s="221"/>
      <c r="I486" s="221"/>
      <c r="J486" s="221"/>
      <c r="K486" s="221"/>
      <c r="L486" s="221"/>
      <c r="M486" s="221"/>
      <c r="N486" s="221"/>
      <c r="O486" s="221"/>
      <c r="P486" s="221"/>
      <c r="Q486" s="221"/>
      <c r="R486" s="221"/>
      <c r="S486" s="221"/>
      <c r="T486" s="221"/>
      <c r="U486" s="221"/>
      <c r="V486" s="221"/>
      <c r="W486" s="218"/>
      <c r="X486" s="219"/>
    </row>
    <row r="487" spans="1:24" s="15" customFormat="1">
      <c r="A487" s="18"/>
      <c r="B487" s="225" t="s">
        <v>123</v>
      </c>
      <c r="C487" s="237">
        <v>29.94</v>
      </c>
      <c r="D487" s="237">
        <v>0</v>
      </c>
      <c r="E487" s="237">
        <v>0</v>
      </c>
      <c r="F487" s="237">
        <v>0</v>
      </c>
      <c r="G487" s="237">
        <v>0</v>
      </c>
      <c r="H487" s="237">
        <v>0</v>
      </c>
      <c r="I487" s="237">
        <v>0</v>
      </c>
      <c r="J487" s="237">
        <v>0</v>
      </c>
      <c r="K487" s="237">
        <v>0</v>
      </c>
      <c r="L487" s="237">
        <v>0</v>
      </c>
      <c r="M487" s="237">
        <v>0</v>
      </c>
      <c r="N487" s="237">
        <v>0</v>
      </c>
      <c r="O487" s="237">
        <v>0</v>
      </c>
      <c r="P487" s="237">
        <v>0</v>
      </c>
      <c r="Q487" s="237">
        <v>0</v>
      </c>
      <c r="R487" s="237">
        <v>0</v>
      </c>
      <c r="S487" s="237">
        <v>0</v>
      </c>
      <c r="T487" s="237">
        <v>0</v>
      </c>
      <c r="U487" s="237">
        <v>0</v>
      </c>
      <c r="V487" s="237">
        <v>0</v>
      </c>
      <c r="W487" s="124">
        <v>29.94</v>
      </c>
      <c r="X487" s="125">
        <v>1.4970000000000001</v>
      </c>
    </row>
    <row r="488" spans="1:24" s="15" customFormat="1">
      <c r="A488" s="18"/>
      <c r="B488" s="225" t="s">
        <v>287</v>
      </c>
      <c r="C488" s="237">
        <v>0</v>
      </c>
      <c r="D488" s="237">
        <v>0</v>
      </c>
      <c r="E488" s="237">
        <v>0</v>
      </c>
      <c r="F488" s="237">
        <v>0</v>
      </c>
      <c r="G488" s="237">
        <v>0</v>
      </c>
      <c r="H488" s="237">
        <v>0</v>
      </c>
      <c r="I488" s="237">
        <v>0</v>
      </c>
      <c r="J488" s="237">
        <v>0</v>
      </c>
      <c r="K488" s="237">
        <v>0</v>
      </c>
      <c r="L488" s="237">
        <v>50.5</v>
      </c>
      <c r="M488" s="237">
        <v>0</v>
      </c>
      <c r="N488" s="237">
        <v>0</v>
      </c>
      <c r="O488" s="237">
        <v>0</v>
      </c>
      <c r="P488" s="237">
        <v>0</v>
      </c>
      <c r="Q488" s="237">
        <v>0</v>
      </c>
      <c r="R488" s="237">
        <v>0</v>
      </c>
      <c r="S488" s="237">
        <v>0</v>
      </c>
      <c r="T488" s="237">
        <v>0</v>
      </c>
      <c r="U488" s="237">
        <v>0</v>
      </c>
      <c r="V488" s="237">
        <v>0</v>
      </c>
      <c r="W488" s="124">
        <v>50.5</v>
      </c>
      <c r="X488" s="125">
        <v>2.5249999999999999</v>
      </c>
    </row>
    <row r="489" spans="1:24" s="335" customFormat="1">
      <c r="A489" s="333"/>
      <c r="B489" s="334" t="s">
        <v>285</v>
      </c>
      <c r="C489" s="222">
        <v>29.94</v>
      </c>
      <c r="D489" s="222">
        <v>0</v>
      </c>
      <c r="E489" s="222">
        <v>0</v>
      </c>
      <c r="F489" s="222">
        <v>0</v>
      </c>
      <c r="G489" s="222">
        <v>0</v>
      </c>
      <c r="H489" s="222">
        <v>0</v>
      </c>
      <c r="I489" s="222">
        <v>0</v>
      </c>
      <c r="J489" s="222">
        <v>0</v>
      </c>
      <c r="K489" s="222">
        <v>0</v>
      </c>
      <c r="L489" s="222">
        <v>50.5</v>
      </c>
      <c r="M489" s="222">
        <v>0</v>
      </c>
      <c r="N489" s="222">
        <v>0</v>
      </c>
      <c r="O489" s="222">
        <v>0</v>
      </c>
      <c r="P489" s="222">
        <v>0</v>
      </c>
      <c r="Q489" s="222">
        <v>0</v>
      </c>
      <c r="R489" s="222">
        <v>0</v>
      </c>
      <c r="S489" s="222">
        <v>0</v>
      </c>
      <c r="T489" s="222">
        <v>0</v>
      </c>
      <c r="U489" s="222">
        <v>0</v>
      </c>
      <c r="V489" s="222">
        <v>0</v>
      </c>
      <c r="W489" s="223">
        <v>80.44</v>
      </c>
      <c r="X489" s="224">
        <v>4.0220000000000002</v>
      </c>
    </row>
    <row r="490" spans="1:24" s="15" customFormat="1">
      <c r="A490" s="18"/>
      <c r="B490" s="225"/>
      <c r="C490" s="237"/>
      <c r="D490" s="237"/>
      <c r="E490" s="237"/>
      <c r="F490" s="237"/>
      <c r="G490" s="221"/>
      <c r="H490" s="221"/>
      <c r="I490" s="221"/>
      <c r="J490" s="221"/>
      <c r="K490" s="221"/>
      <c r="L490" s="221"/>
      <c r="M490" s="221"/>
      <c r="N490" s="221"/>
      <c r="O490" s="221"/>
      <c r="P490" s="221"/>
      <c r="Q490" s="221"/>
      <c r="R490" s="221"/>
      <c r="S490" s="221"/>
      <c r="T490" s="221"/>
      <c r="U490" s="221"/>
      <c r="V490" s="221"/>
      <c r="W490" s="218"/>
      <c r="X490" s="219"/>
    </row>
    <row r="491" spans="1:24" s="15" customFormat="1">
      <c r="B491" s="127"/>
      <c r="C491" s="157"/>
      <c r="D491" s="157"/>
      <c r="E491" s="157"/>
      <c r="F491" s="157"/>
      <c r="G491" s="157"/>
      <c r="H491" s="157"/>
      <c r="I491" s="157"/>
      <c r="J491" s="157"/>
      <c r="K491" s="157"/>
      <c r="L491" s="157"/>
      <c r="M491" s="157"/>
      <c r="N491" s="157"/>
      <c r="O491" s="157"/>
      <c r="P491" s="157"/>
      <c r="Q491" s="157"/>
      <c r="R491" s="157"/>
      <c r="S491" s="157"/>
      <c r="T491" s="157"/>
      <c r="U491" s="157"/>
      <c r="V491" s="157"/>
      <c r="W491" s="240"/>
      <c r="X491" s="220"/>
    </row>
    <row r="492" spans="1:24" s="15" customFormat="1">
      <c r="B492" s="121" t="s">
        <v>70</v>
      </c>
      <c r="C492" s="221">
        <v>0</v>
      </c>
      <c r="D492" s="221">
        <v>0</v>
      </c>
      <c r="E492" s="221">
        <v>0</v>
      </c>
      <c r="F492" s="221">
        <v>0</v>
      </c>
      <c r="G492" s="221">
        <v>0</v>
      </c>
      <c r="H492" s="221">
        <v>0</v>
      </c>
      <c r="I492" s="221">
        <v>0</v>
      </c>
      <c r="J492" s="221">
        <v>0</v>
      </c>
      <c r="K492" s="221">
        <v>0</v>
      </c>
      <c r="L492" s="221">
        <v>0</v>
      </c>
      <c r="M492" s="221">
        <v>0</v>
      </c>
      <c r="N492" s="221">
        <v>0</v>
      </c>
      <c r="O492" s="221">
        <v>0</v>
      </c>
      <c r="P492" s="221">
        <v>0</v>
      </c>
      <c r="Q492" s="221">
        <v>0</v>
      </c>
      <c r="R492" s="221">
        <v>0</v>
      </c>
      <c r="S492" s="221">
        <v>0</v>
      </c>
      <c r="T492" s="221">
        <v>0</v>
      </c>
      <c r="U492" s="221">
        <v>0</v>
      </c>
      <c r="V492" s="221">
        <v>0</v>
      </c>
      <c r="W492" s="218">
        <v>0</v>
      </c>
      <c r="X492" s="219">
        <v>0</v>
      </c>
    </row>
    <row r="493" spans="1:24" s="15" customFormat="1">
      <c r="B493" s="121"/>
      <c r="C493" s="221"/>
      <c r="D493" s="221"/>
      <c r="E493" s="221"/>
      <c r="F493" s="221"/>
      <c r="G493" s="221"/>
      <c r="H493" s="221"/>
      <c r="I493" s="221"/>
      <c r="J493" s="221"/>
      <c r="K493" s="221"/>
      <c r="L493" s="221"/>
      <c r="M493" s="221"/>
      <c r="N493" s="221"/>
      <c r="O493" s="221"/>
      <c r="P493" s="221"/>
      <c r="Q493" s="221"/>
      <c r="R493" s="221"/>
      <c r="S493" s="221"/>
      <c r="T493" s="221"/>
      <c r="U493" s="221"/>
      <c r="V493" s="221"/>
      <c r="W493" s="240"/>
      <c r="X493" s="220"/>
    </row>
    <row r="494" spans="1:24" s="15" customFormat="1">
      <c r="B494" s="128" t="s">
        <v>71</v>
      </c>
      <c r="C494" s="157">
        <v>29.944200000000002</v>
      </c>
      <c r="D494" s="157">
        <v>0</v>
      </c>
      <c r="E494" s="157">
        <v>0</v>
      </c>
      <c r="F494" s="157">
        <v>0</v>
      </c>
      <c r="G494" s="157">
        <v>0</v>
      </c>
      <c r="H494" s="157">
        <v>0</v>
      </c>
      <c r="I494" s="157">
        <v>0</v>
      </c>
      <c r="J494" s="157">
        <v>0</v>
      </c>
      <c r="K494" s="157">
        <v>0</v>
      </c>
      <c r="L494" s="157">
        <v>50.512</v>
      </c>
      <c r="M494" s="157">
        <v>0</v>
      </c>
      <c r="N494" s="157">
        <v>0</v>
      </c>
      <c r="O494" s="157">
        <v>0</v>
      </c>
      <c r="P494" s="157">
        <v>0</v>
      </c>
      <c r="Q494" s="157">
        <v>0</v>
      </c>
      <c r="R494" s="157">
        <v>0</v>
      </c>
      <c r="S494" s="157">
        <v>0</v>
      </c>
      <c r="T494" s="157">
        <v>0</v>
      </c>
      <c r="U494" s="157">
        <v>0</v>
      </c>
      <c r="V494" s="157">
        <v>0</v>
      </c>
      <c r="W494" s="218">
        <v>80.456199999999995</v>
      </c>
      <c r="X494" s="219">
        <v>4.0228099999999998</v>
      </c>
    </row>
    <row r="495" spans="1:24" s="15" customFormat="1">
      <c r="B495" s="128" t="s">
        <v>72</v>
      </c>
      <c r="C495" s="157">
        <v>0</v>
      </c>
      <c r="D495" s="157">
        <v>0</v>
      </c>
      <c r="E495" s="157">
        <v>0</v>
      </c>
      <c r="F495" s="157">
        <v>0</v>
      </c>
      <c r="G495" s="157">
        <v>0</v>
      </c>
      <c r="H495" s="157">
        <v>0</v>
      </c>
      <c r="I495" s="157">
        <v>0</v>
      </c>
      <c r="J495" s="157">
        <v>0</v>
      </c>
      <c r="K495" s="157">
        <v>0</v>
      </c>
      <c r="L495" s="157">
        <v>0</v>
      </c>
      <c r="M495" s="157">
        <v>0</v>
      </c>
      <c r="N495" s="157">
        <v>0</v>
      </c>
      <c r="O495" s="157">
        <v>0</v>
      </c>
      <c r="P495" s="157">
        <v>0</v>
      </c>
      <c r="Q495" s="157">
        <v>0</v>
      </c>
      <c r="R495" s="157">
        <v>0</v>
      </c>
      <c r="S495" s="157">
        <v>0</v>
      </c>
      <c r="T495" s="157">
        <v>0</v>
      </c>
      <c r="U495" s="157">
        <v>0</v>
      </c>
      <c r="V495" s="157">
        <v>0</v>
      </c>
      <c r="W495" s="218">
        <v>0</v>
      </c>
      <c r="X495" s="219">
        <v>0</v>
      </c>
    </row>
    <row r="496" spans="1:24" s="15" customFormat="1">
      <c r="A496" s="129"/>
      <c r="B496" s="130" t="s">
        <v>22</v>
      </c>
      <c r="C496" s="222">
        <v>29.944200000000002</v>
      </c>
      <c r="D496" s="222">
        <v>0</v>
      </c>
      <c r="E496" s="222">
        <v>0</v>
      </c>
      <c r="F496" s="222">
        <v>0</v>
      </c>
      <c r="G496" s="222">
        <v>0</v>
      </c>
      <c r="H496" s="222">
        <v>0</v>
      </c>
      <c r="I496" s="222">
        <v>0</v>
      </c>
      <c r="J496" s="222">
        <v>0</v>
      </c>
      <c r="K496" s="222">
        <v>0</v>
      </c>
      <c r="L496" s="222">
        <v>50.512</v>
      </c>
      <c r="M496" s="222">
        <v>0</v>
      </c>
      <c r="N496" s="222">
        <v>0</v>
      </c>
      <c r="O496" s="222">
        <v>0</v>
      </c>
      <c r="P496" s="222">
        <v>0</v>
      </c>
      <c r="Q496" s="222">
        <v>0</v>
      </c>
      <c r="R496" s="222">
        <v>0</v>
      </c>
      <c r="S496" s="222">
        <v>0</v>
      </c>
      <c r="T496" s="222">
        <v>0</v>
      </c>
      <c r="U496" s="222">
        <v>0</v>
      </c>
      <c r="V496" s="222">
        <v>0</v>
      </c>
      <c r="W496" s="223">
        <v>80.456199999999995</v>
      </c>
      <c r="X496" s="224">
        <v>4.0228099999999998</v>
      </c>
    </row>
    <row r="497" spans="1:24" s="15" customFormat="1">
      <c r="A497" s="129"/>
      <c r="B497" s="135"/>
      <c r="C497" s="316"/>
      <c r="D497" s="316"/>
      <c r="E497" s="316"/>
      <c r="F497" s="316"/>
      <c r="G497" s="316"/>
      <c r="H497" s="316"/>
      <c r="I497" s="316"/>
      <c r="J497" s="316"/>
      <c r="K497" s="316"/>
      <c r="L497" s="316"/>
      <c r="M497" s="316"/>
      <c r="N497" s="316"/>
      <c r="O497" s="316"/>
      <c r="P497" s="316"/>
      <c r="Q497" s="316"/>
      <c r="R497" s="316"/>
      <c r="S497" s="316"/>
      <c r="T497" s="316"/>
      <c r="U497" s="316"/>
      <c r="V497" s="316"/>
      <c r="W497" s="241"/>
      <c r="X497" s="317"/>
    </row>
    <row r="498" spans="1:24" s="15" customFormat="1">
      <c r="A498" s="126"/>
      <c r="B498" s="128" t="s">
        <v>15</v>
      </c>
      <c r="C498" s="157">
        <v>0.96618357487922713</v>
      </c>
      <c r="D498" s="157">
        <v>0.93351070036640305</v>
      </c>
      <c r="E498" s="157">
        <v>0.90194270566802237</v>
      </c>
      <c r="F498" s="157">
        <v>0.87144222769857238</v>
      </c>
      <c r="G498" s="157">
        <v>0.84197316685852419</v>
      </c>
      <c r="H498" s="157">
        <v>0.81350064430775282</v>
      </c>
      <c r="I498" s="157">
        <v>0.78599096068381913</v>
      </c>
      <c r="J498" s="157">
        <v>0.75941155621625056</v>
      </c>
      <c r="K498" s="157">
        <v>0.73373097218961414</v>
      </c>
      <c r="L498" s="157">
        <v>0.70891881370977217</v>
      </c>
      <c r="M498" s="157">
        <v>0.68494571372924851</v>
      </c>
      <c r="N498" s="157">
        <v>0.66178329828912896</v>
      </c>
      <c r="O498" s="157">
        <v>0.63940415293635666</v>
      </c>
      <c r="P498" s="157">
        <v>0.61778179027667302</v>
      </c>
      <c r="Q498" s="157">
        <v>0.59689061862480497</v>
      </c>
      <c r="R498" s="157">
        <v>0.57670591171478747</v>
      </c>
      <c r="S498" s="157">
        <v>0.55720377943457733</v>
      </c>
      <c r="T498" s="157">
        <v>0.53836113955031628</v>
      </c>
      <c r="U498" s="157">
        <v>0.52015569038677911</v>
      </c>
      <c r="V498" s="157">
        <v>0.50256588443167061</v>
      </c>
      <c r="W498" s="241"/>
      <c r="X498" s="242"/>
    </row>
    <row r="499" spans="1:24" s="15" customFormat="1" ht="13.5" thickBot="1">
      <c r="A499" s="141"/>
      <c r="B499" s="20" t="s">
        <v>16</v>
      </c>
      <c r="C499" s="226">
        <v>28.931594202898555</v>
      </c>
      <c r="D499" s="226">
        <v>0</v>
      </c>
      <c r="E499" s="226">
        <v>0</v>
      </c>
      <c r="F499" s="226">
        <v>0</v>
      </c>
      <c r="G499" s="226">
        <v>0</v>
      </c>
      <c r="H499" s="226">
        <v>0</v>
      </c>
      <c r="I499" s="226">
        <v>0</v>
      </c>
      <c r="J499" s="226">
        <v>0</v>
      </c>
      <c r="K499" s="226">
        <v>0</v>
      </c>
      <c r="L499" s="226">
        <v>35.80890711810801</v>
      </c>
      <c r="M499" s="226">
        <v>0</v>
      </c>
      <c r="N499" s="226">
        <v>0</v>
      </c>
      <c r="O499" s="226">
        <v>0</v>
      </c>
      <c r="P499" s="226">
        <v>0</v>
      </c>
      <c r="Q499" s="226">
        <v>0</v>
      </c>
      <c r="R499" s="226">
        <v>0</v>
      </c>
      <c r="S499" s="226">
        <v>0</v>
      </c>
      <c r="T499" s="226">
        <v>0</v>
      </c>
      <c r="U499" s="226">
        <v>0</v>
      </c>
      <c r="V499" s="226">
        <v>0</v>
      </c>
      <c r="W499" s="143">
        <v>64.740501321006562</v>
      </c>
      <c r="X499" s="227"/>
    </row>
    <row r="500" spans="1:24" s="15" customFormat="1">
      <c r="A500" s="18"/>
      <c r="B500" s="16"/>
      <c r="C500" s="148"/>
      <c r="D500" s="148"/>
      <c r="E500" s="148"/>
      <c r="F500" s="148"/>
      <c r="G500" s="148"/>
      <c r="H500" s="148"/>
      <c r="I500" s="148"/>
      <c r="J500" s="148"/>
      <c r="K500" s="148"/>
      <c r="L500" s="148"/>
      <c r="M500" s="148"/>
      <c r="N500" s="148"/>
      <c r="O500" s="148"/>
      <c r="P500" s="148"/>
      <c r="Q500" s="148"/>
      <c r="R500" s="148"/>
      <c r="S500" s="148"/>
      <c r="T500" s="148"/>
      <c r="U500" s="148"/>
      <c r="V500" s="148"/>
      <c r="W500" s="148"/>
      <c r="X500" s="148"/>
    </row>
    <row r="501" spans="1:24" s="15" customFormat="1">
      <c r="A501" s="18"/>
      <c r="B501" s="16"/>
      <c r="C501" s="148"/>
      <c r="D501" s="148"/>
      <c r="E501" s="148"/>
      <c r="F501" s="148"/>
      <c r="G501" s="148"/>
      <c r="H501" s="148"/>
      <c r="I501" s="148"/>
      <c r="J501" s="148"/>
      <c r="K501" s="148"/>
      <c r="L501" s="148"/>
      <c r="M501" s="148"/>
      <c r="N501" s="148"/>
      <c r="O501" s="148"/>
      <c r="P501" s="148"/>
      <c r="Q501" s="148"/>
      <c r="R501" s="148"/>
      <c r="S501" s="148"/>
      <c r="T501" s="148"/>
      <c r="U501" s="148"/>
      <c r="V501" s="148"/>
      <c r="W501" s="148"/>
      <c r="X501" s="148"/>
    </row>
    <row r="502" spans="1:24" s="15" customFormat="1">
      <c r="A502" s="228" t="s">
        <v>288</v>
      </c>
      <c r="B502" s="229"/>
      <c r="C502" s="229"/>
      <c r="D502" s="229"/>
      <c r="E502" s="229"/>
      <c r="F502" s="229"/>
      <c r="G502" s="229"/>
      <c r="H502" s="229"/>
      <c r="I502" s="229"/>
      <c r="J502" s="229"/>
      <c r="K502" s="229"/>
      <c r="L502" s="229"/>
      <c r="M502" s="229"/>
      <c r="N502" s="229"/>
      <c r="O502" s="229"/>
      <c r="P502" s="229"/>
      <c r="Q502" s="229"/>
      <c r="R502" s="229"/>
      <c r="S502" s="229"/>
      <c r="T502" s="229"/>
      <c r="U502" s="229"/>
      <c r="V502" s="229"/>
      <c r="W502" s="229"/>
      <c r="X502" s="229"/>
    </row>
    <row r="503" spans="1:24" s="15" customFormat="1" ht="13.5" thickBot="1">
      <c r="A503" s="230" t="s">
        <v>120</v>
      </c>
      <c r="B503" s="229"/>
      <c r="C503" s="229"/>
      <c r="D503" s="229"/>
      <c r="E503" s="229"/>
      <c r="F503" s="229"/>
      <c r="G503" s="229"/>
      <c r="H503" s="229"/>
      <c r="I503" s="229"/>
      <c r="J503" s="229"/>
      <c r="K503" s="229"/>
      <c r="L503" s="229"/>
      <c r="M503" s="229"/>
      <c r="N503" s="229"/>
      <c r="O503" s="229"/>
      <c r="P503" s="229"/>
      <c r="Q503" s="229"/>
      <c r="R503" s="229"/>
      <c r="S503" s="229"/>
      <c r="T503" s="229"/>
      <c r="U503" s="229"/>
      <c r="V503" s="229"/>
      <c r="W503" s="229"/>
      <c r="X503" s="231"/>
    </row>
    <row r="504" spans="1:24" s="15" customFormat="1" ht="12.75" customHeight="1">
      <c r="A504" s="112" t="s">
        <v>2</v>
      </c>
      <c r="B504" s="113" t="s">
        <v>3</v>
      </c>
      <c r="C504" s="213">
        <v>2013</v>
      </c>
      <c r="D504" s="215">
        <v>2014</v>
      </c>
      <c r="E504" s="215">
        <v>2015</v>
      </c>
      <c r="F504" s="215">
        <v>2016</v>
      </c>
      <c r="G504" s="215">
        <v>2017</v>
      </c>
      <c r="H504" s="215">
        <v>2018</v>
      </c>
      <c r="I504" s="215">
        <v>2019</v>
      </c>
      <c r="J504" s="215">
        <v>2020</v>
      </c>
      <c r="K504" s="215">
        <v>2021</v>
      </c>
      <c r="L504" s="215">
        <v>2022</v>
      </c>
      <c r="M504" s="215">
        <v>2023</v>
      </c>
      <c r="N504" s="215">
        <v>2024</v>
      </c>
      <c r="O504" s="215">
        <v>2025</v>
      </c>
      <c r="P504" s="215">
        <v>2026</v>
      </c>
      <c r="Q504" s="215">
        <v>2027</v>
      </c>
      <c r="R504" s="215">
        <v>2028</v>
      </c>
      <c r="S504" s="215">
        <v>2029</v>
      </c>
      <c r="T504" s="215">
        <v>2030</v>
      </c>
      <c r="U504" s="215">
        <v>2031</v>
      </c>
      <c r="V504" s="232">
        <v>2032</v>
      </c>
      <c r="W504" s="664" t="s">
        <v>4</v>
      </c>
      <c r="X504" s="665" t="s">
        <v>5</v>
      </c>
    </row>
    <row r="505" spans="1:24" s="15" customFormat="1" ht="13.5" thickBot="1">
      <c r="A505" s="19" t="s">
        <v>6</v>
      </c>
      <c r="B505" s="20" t="s">
        <v>7</v>
      </c>
      <c r="C505" s="21">
        <v>1</v>
      </c>
      <c r="D505" s="21">
        <v>2</v>
      </c>
      <c r="E505" s="21">
        <v>3</v>
      </c>
      <c r="F505" s="21">
        <v>4</v>
      </c>
      <c r="G505" s="21">
        <v>5</v>
      </c>
      <c r="H505" s="21">
        <v>6</v>
      </c>
      <c r="I505" s="21">
        <v>7</v>
      </c>
      <c r="J505" s="21">
        <v>8</v>
      </c>
      <c r="K505" s="21">
        <v>9</v>
      </c>
      <c r="L505" s="21">
        <v>10</v>
      </c>
      <c r="M505" s="21">
        <v>11</v>
      </c>
      <c r="N505" s="21">
        <v>12</v>
      </c>
      <c r="O505" s="21">
        <v>13</v>
      </c>
      <c r="P505" s="21">
        <v>14</v>
      </c>
      <c r="Q505" s="21">
        <v>15</v>
      </c>
      <c r="R505" s="21">
        <v>16</v>
      </c>
      <c r="S505" s="21">
        <v>17</v>
      </c>
      <c r="T505" s="21">
        <v>18</v>
      </c>
      <c r="U505" s="21">
        <v>19</v>
      </c>
      <c r="V505" s="21">
        <v>20</v>
      </c>
      <c r="W505" s="661"/>
      <c r="X505" s="662"/>
    </row>
    <row r="506" spans="1:24" s="15" customFormat="1">
      <c r="A506" s="126"/>
      <c r="B506" s="183"/>
      <c r="C506" s="234"/>
      <c r="D506" s="12"/>
      <c r="E506" s="12"/>
      <c r="F506" s="12"/>
      <c r="G506" s="12"/>
      <c r="H506" s="12"/>
      <c r="I506" s="12"/>
      <c r="J506" s="12"/>
      <c r="K506" s="12"/>
      <c r="L506" s="12"/>
      <c r="M506" s="12"/>
      <c r="N506" s="12"/>
      <c r="O506" s="12"/>
      <c r="P506" s="12"/>
      <c r="Q506" s="12"/>
      <c r="R506" s="12"/>
      <c r="S506" s="12"/>
      <c r="T506" s="12"/>
      <c r="U506" s="12"/>
      <c r="V506" s="12"/>
      <c r="W506" s="216"/>
      <c r="X506" s="217"/>
    </row>
    <row r="507" spans="1:24" s="15" customFormat="1" ht="25.5">
      <c r="A507" s="18"/>
      <c r="B507" s="332" t="s">
        <v>121</v>
      </c>
      <c r="C507" s="234"/>
      <c r="D507" s="12"/>
      <c r="E507" s="12"/>
      <c r="F507" s="12"/>
      <c r="G507" s="12"/>
      <c r="H507" s="12"/>
      <c r="I507" s="12"/>
      <c r="J507" s="12"/>
      <c r="K507" s="12"/>
      <c r="L507" s="12"/>
      <c r="M507" s="12"/>
      <c r="N507" s="12"/>
      <c r="O507" s="12"/>
      <c r="P507" s="12"/>
      <c r="Q507" s="12"/>
      <c r="R507" s="12"/>
      <c r="S507" s="12"/>
      <c r="T507" s="12"/>
      <c r="U507" s="12"/>
      <c r="V507" s="12"/>
      <c r="W507" s="235"/>
      <c r="X507" s="14"/>
    </row>
    <row r="508" spans="1:24" s="15" customFormat="1">
      <c r="A508" s="18"/>
      <c r="B508" s="225" t="s">
        <v>289</v>
      </c>
      <c r="C508" s="237">
        <v>4.1999999999999997E-3</v>
      </c>
      <c r="D508" s="221">
        <v>0</v>
      </c>
      <c r="E508" s="221">
        <v>0</v>
      </c>
      <c r="F508" s="221">
        <v>0</v>
      </c>
      <c r="G508" s="221">
        <v>0</v>
      </c>
      <c r="H508" s="221">
        <v>0</v>
      </c>
      <c r="I508" s="221">
        <v>0</v>
      </c>
      <c r="J508" s="221">
        <v>0</v>
      </c>
      <c r="K508" s="221">
        <v>0</v>
      </c>
      <c r="L508" s="157">
        <v>1.2E-2</v>
      </c>
      <c r="M508" s="221">
        <v>0</v>
      </c>
      <c r="N508" s="221">
        <v>0</v>
      </c>
      <c r="O508" s="221">
        <v>0</v>
      </c>
      <c r="P508" s="221">
        <v>0</v>
      </c>
      <c r="Q508" s="221">
        <v>0</v>
      </c>
      <c r="R508" s="221">
        <v>0</v>
      </c>
      <c r="S508" s="221">
        <v>0</v>
      </c>
      <c r="T508" s="221">
        <v>0</v>
      </c>
      <c r="U508" s="221">
        <v>0</v>
      </c>
      <c r="V508" s="221">
        <v>0</v>
      </c>
      <c r="W508" s="218">
        <v>1.6199999999999999E-2</v>
      </c>
      <c r="X508" s="219">
        <v>8.0999999999999996E-4</v>
      </c>
    </row>
    <row r="509" spans="1:24" s="15" customFormat="1">
      <c r="A509" s="18"/>
      <c r="B509" s="225" t="s">
        <v>126</v>
      </c>
      <c r="C509" s="237">
        <v>0.01</v>
      </c>
      <c r="D509" s="237">
        <v>0.01</v>
      </c>
      <c r="E509" s="237">
        <v>0.01</v>
      </c>
      <c r="F509" s="221">
        <v>0</v>
      </c>
      <c r="G509" s="221">
        <v>0</v>
      </c>
      <c r="H509" s="221">
        <v>0</v>
      </c>
      <c r="I509" s="221">
        <v>0</v>
      </c>
      <c r="J509" s="221">
        <v>0</v>
      </c>
      <c r="K509" s="221">
        <v>0</v>
      </c>
      <c r="L509" s="221">
        <v>0</v>
      </c>
      <c r="M509" s="221">
        <v>0</v>
      </c>
      <c r="N509" s="221">
        <v>0</v>
      </c>
      <c r="O509" s="221">
        <v>0</v>
      </c>
      <c r="P509" s="221">
        <v>0</v>
      </c>
      <c r="Q509" s="221">
        <v>0</v>
      </c>
      <c r="R509" s="221">
        <v>0</v>
      </c>
      <c r="S509" s="221">
        <v>0</v>
      </c>
      <c r="T509" s="221">
        <v>0</v>
      </c>
      <c r="U509" s="221">
        <v>0</v>
      </c>
      <c r="V509" s="221">
        <v>0</v>
      </c>
      <c r="W509" s="218">
        <v>0.03</v>
      </c>
      <c r="X509" s="219">
        <v>1.5E-3</v>
      </c>
    </row>
    <row r="510" spans="1:24" s="15" customFormat="1">
      <c r="A510" s="18"/>
      <c r="B510" s="225" t="s">
        <v>127</v>
      </c>
      <c r="C510" s="237">
        <v>1.2E-2</v>
      </c>
      <c r="D510" s="221">
        <v>0</v>
      </c>
      <c r="E510" s="221">
        <v>0</v>
      </c>
      <c r="F510" s="221">
        <v>0</v>
      </c>
      <c r="G510" s="221">
        <v>0</v>
      </c>
      <c r="H510" s="221">
        <v>0</v>
      </c>
      <c r="I510" s="221">
        <v>0</v>
      </c>
      <c r="J510" s="221">
        <v>0</v>
      </c>
      <c r="K510" s="221">
        <v>0</v>
      </c>
      <c r="L510" s="221">
        <v>0</v>
      </c>
      <c r="M510" s="221">
        <v>0</v>
      </c>
      <c r="N510" s="221">
        <v>0</v>
      </c>
      <c r="O510" s="221">
        <v>0</v>
      </c>
      <c r="P510" s="221">
        <v>0</v>
      </c>
      <c r="Q510" s="221">
        <v>0</v>
      </c>
      <c r="R510" s="221">
        <v>0</v>
      </c>
      <c r="S510" s="221">
        <v>0</v>
      </c>
      <c r="T510" s="221">
        <v>0</v>
      </c>
      <c r="U510" s="221">
        <v>0</v>
      </c>
      <c r="V510" s="221">
        <v>0</v>
      </c>
      <c r="W510" s="218">
        <v>1.2E-2</v>
      </c>
      <c r="X510" s="219">
        <v>6.0000000000000006E-4</v>
      </c>
    </row>
    <row r="511" spans="1:24" s="15" customFormat="1">
      <c r="A511" s="18"/>
      <c r="B511" s="225" t="s">
        <v>128</v>
      </c>
      <c r="C511" s="237">
        <v>2.5000000000000001E-3</v>
      </c>
      <c r="D511" s="221">
        <v>0</v>
      </c>
      <c r="E511" s="221">
        <v>0</v>
      </c>
      <c r="F511" s="221">
        <v>0</v>
      </c>
      <c r="G511" s="221">
        <v>0</v>
      </c>
      <c r="H511" s="221">
        <v>0</v>
      </c>
      <c r="I511" s="221">
        <v>0</v>
      </c>
      <c r="J511" s="221">
        <v>0</v>
      </c>
      <c r="K511" s="221">
        <v>0</v>
      </c>
      <c r="L511" s="221">
        <v>0</v>
      </c>
      <c r="M511" s="221">
        <v>0</v>
      </c>
      <c r="N511" s="221">
        <v>0</v>
      </c>
      <c r="O511" s="221">
        <v>0</v>
      </c>
      <c r="P511" s="221">
        <v>0</v>
      </c>
      <c r="Q511" s="221">
        <v>0</v>
      </c>
      <c r="R511" s="221">
        <v>0</v>
      </c>
      <c r="S511" s="221">
        <v>0</v>
      </c>
      <c r="T511" s="221">
        <v>0</v>
      </c>
      <c r="U511" s="221">
        <v>0</v>
      </c>
      <c r="V511" s="221">
        <v>0</v>
      </c>
      <c r="W511" s="218">
        <v>2.5000000000000001E-3</v>
      </c>
      <c r="X511" s="219">
        <v>1.25E-4</v>
      </c>
    </row>
    <row r="512" spans="1:24" s="15" customFormat="1">
      <c r="A512" s="18"/>
      <c r="B512" s="225" t="s">
        <v>129</v>
      </c>
      <c r="C512" s="821" t="s">
        <v>837</v>
      </c>
      <c r="D512" s="821"/>
      <c r="E512" s="821"/>
      <c r="F512" s="821"/>
      <c r="G512" s="821"/>
      <c r="H512" s="821"/>
      <c r="I512" s="821"/>
      <c r="J512" s="821"/>
      <c r="K512" s="821"/>
      <c r="L512" s="821"/>
      <c r="M512" s="821"/>
      <c r="N512" s="821"/>
      <c r="O512" s="821"/>
      <c r="P512" s="821"/>
      <c r="Q512" s="821"/>
      <c r="R512" s="821"/>
      <c r="S512" s="821"/>
      <c r="T512" s="821"/>
      <c r="U512" s="821"/>
      <c r="V512" s="822"/>
      <c r="W512" s="218"/>
      <c r="X512" s="219"/>
    </row>
    <row r="513" spans="1:24" s="15" customFormat="1">
      <c r="A513" s="18"/>
      <c r="B513" s="225" t="s">
        <v>290</v>
      </c>
      <c r="C513" s="821" t="s">
        <v>32</v>
      </c>
      <c r="D513" s="821"/>
      <c r="E513" s="821"/>
      <c r="F513" s="821"/>
      <c r="G513" s="821"/>
      <c r="H513" s="821"/>
      <c r="I513" s="821"/>
      <c r="J513" s="821"/>
      <c r="K513" s="821"/>
      <c r="L513" s="821"/>
      <c r="M513" s="821"/>
      <c r="N513" s="821"/>
      <c r="O513" s="821"/>
      <c r="P513" s="821"/>
      <c r="Q513" s="821"/>
      <c r="R513" s="821"/>
      <c r="S513" s="821"/>
      <c r="T513" s="821"/>
      <c r="U513" s="821"/>
      <c r="V513" s="822"/>
      <c r="W513" s="218"/>
      <c r="X513" s="219"/>
    </row>
    <row r="514" spans="1:24" s="15" customFormat="1">
      <c r="A514" s="18"/>
      <c r="B514" s="225" t="s">
        <v>291</v>
      </c>
      <c r="C514" s="821" t="s">
        <v>32</v>
      </c>
      <c r="D514" s="821"/>
      <c r="E514" s="821"/>
      <c r="F514" s="821"/>
      <c r="G514" s="821"/>
      <c r="H514" s="821"/>
      <c r="I514" s="821"/>
      <c r="J514" s="821"/>
      <c r="K514" s="821"/>
      <c r="L514" s="821"/>
      <c r="M514" s="821"/>
      <c r="N514" s="821"/>
      <c r="O514" s="821"/>
      <c r="P514" s="821"/>
      <c r="Q514" s="821"/>
      <c r="R514" s="821"/>
      <c r="S514" s="821"/>
      <c r="T514" s="821"/>
      <c r="U514" s="821"/>
      <c r="V514" s="822"/>
      <c r="W514" s="218"/>
      <c r="X514" s="219"/>
    </row>
    <row r="515" spans="1:24" s="15" customFormat="1">
      <c r="A515" s="18"/>
      <c r="B515" s="225" t="s">
        <v>292</v>
      </c>
      <c r="C515" s="157">
        <v>0</v>
      </c>
      <c r="D515" s="157">
        <v>0</v>
      </c>
      <c r="E515" s="157">
        <v>0</v>
      </c>
      <c r="F515" s="157">
        <v>0</v>
      </c>
      <c r="G515" s="157">
        <v>0</v>
      </c>
      <c r="H515" s="157">
        <v>0</v>
      </c>
      <c r="I515" s="157">
        <v>0</v>
      </c>
      <c r="J515" s="157">
        <v>0</v>
      </c>
      <c r="K515" s="157">
        <v>0</v>
      </c>
      <c r="L515" s="157">
        <v>1.2E-2</v>
      </c>
      <c r="M515" s="157">
        <v>0</v>
      </c>
      <c r="N515" s="157">
        <v>0</v>
      </c>
      <c r="O515" s="157">
        <v>0</v>
      </c>
      <c r="P515" s="157">
        <v>0</v>
      </c>
      <c r="Q515" s="157">
        <v>0</v>
      </c>
      <c r="R515" s="157">
        <v>0</v>
      </c>
      <c r="S515" s="157">
        <v>0</v>
      </c>
      <c r="T515" s="157">
        <v>0</v>
      </c>
      <c r="U515" s="157">
        <v>0</v>
      </c>
      <c r="V515" s="157">
        <v>0</v>
      </c>
      <c r="W515" s="124">
        <v>1.2E-2</v>
      </c>
      <c r="X515" s="125">
        <v>6.0000000000000006E-4</v>
      </c>
    </row>
    <row r="516" spans="1:24" s="335" customFormat="1">
      <c r="A516" s="333"/>
      <c r="B516" s="334" t="s">
        <v>285</v>
      </c>
      <c r="C516" s="222">
        <v>6.3699999999999993E-2</v>
      </c>
      <c r="D516" s="222">
        <v>2.6249999999999999E-2</v>
      </c>
      <c r="E516" s="222">
        <v>1.4999999999999999E-2</v>
      </c>
      <c r="F516" s="222">
        <v>5.0000000000000001E-3</v>
      </c>
      <c r="G516" s="222">
        <v>0</v>
      </c>
      <c r="H516" s="222">
        <v>0</v>
      </c>
      <c r="I516" s="222">
        <v>0</v>
      </c>
      <c r="J516" s="222">
        <v>0</v>
      </c>
      <c r="K516" s="222">
        <v>0</v>
      </c>
      <c r="L516" s="222">
        <v>2.4E-2</v>
      </c>
      <c r="M516" s="222">
        <v>0</v>
      </c>
      <c r="N516" s="222">
        <v>0</v>
      </c>
      <c r="O516" s="222">
        <v>0</v>
      </c>
      <c r="P516" s="222">
        <v>0</v>
      </c>
      <c r="Q516" s="222">
        <v>0</v>
      </c>
      <c r="R516" s="222">
        <v>0</v>
      </c>
      <c r="S516" s="222">
        <v>0</v>
      </c>
      <c r="T516" s="222">
        <v>0</v>
      </c>
      <c r="U516" s="222">
        <v>0</v>
      </c>
      <c r="V516" s="222">
        <v>0</v>
      </c>
      <c r="W516" s="223">
        <v>0.13394999999999999</v>
      </c>
      <c r="X516" s="224">
        <v>6.6974999999999995E-3</v>
      </c>
    </row>
    <row r="517" spans="1:24" s="15" customFormat="1">
      <c r="A517" s="18"/>
      <c r="B517" s="225"/>
      <c r="C517" s="237"/>
      <c r="D517" s="237"/>
      <c r="E517" s="237"/>
      <c r="F517" s="237"/>
      <c r="G517" s="221"/>
      <c r="H517" s="221"/>
      <c r="I517" s="221"/>
      <c r="J517" s="221"/>
      <c r="K517" s="221"/>
      <c r="L517" s="221"/>
      <c r="M517" s="221"/>
      <c r="N517" s="221"/>
      <c r="O517" s="221"/>
      <c r="P517" s="221"/>
      <c r="Q517" s="221"/>
      <c r="R517" s="221"/>
      <c r="S517" s="221"/>
      <c r="T517" s="221"/>
      <c r="U517" s="221"/>
      <c r="V517" s="221"/>
      <c r="W517" s="218"/>
      <c r="X517" s="219"/>
    </row>
    <row r="518" spans="1:24" s="15" customFormat="1">
      <c r="A518" s="18"/>
      <c r="B518" s="336" t="s">
        <v>286</v>
      </c>
      <c r="C518" s="237"/>
      <c r="D518" s="237"/>
      <c r="E518" s="237"/>
      <c r="F518" s="237"/>
      <c r="G518" s="221"/>
      <c r="H518" s="221"/>
      <c r="I518" s="221"/>
      <c r="J518" s="221"/>
      <c r="K518" s="221"/>
      <c r="L518" s="221"/>
      <c r="M518" s="221"/>
      <c r="N518" s="221"/>
      <c r="O518" s="221"/>
      <c r="P518" s="221"/>
      <c r="Q518" s="221"/>
      <c r="R518" s="221"/>
      <c r="S518" s="221"/>
      <c r="T518" s="221"/>
      <c r="U518" s="221"/>
      <c r="V518" s="221"/>
      <c r="W518" s="218"/>
      <c r="X518" s="219"/>
    </row>
    <row r="519" spans="1:24" s="15" customFormat="1">
      <c r="A519" s="18"/>
      <c r="B519" s="225" t="s">
        <v>289</v>
      </c>
      <c r="C519" s="237">
        <v>0</v>
      </c>
      <c r="D519" s="237">
        <v>0</v>
      </c>
      <c r="E519" s="237">
        <v>0</v>
      </c>
      <c r="F519" s="237">
        <v>0</v>
      </c>
      <c r="G519" s="237">
        <v>30</v>
      </c>
      <c r="H519" s="237">
        <v>0</v>
      </c>
      <c r="I519" s="237">
        <v>0</v>
      </c>
      <c r="J519" s="237">
        <v>0</v>
      </c>
      <c r="K519" s="237">
        <v>0</v>
      </c>
      <c r="L519" s="237">
        <v>0</v>
      </c>
      <c r="M519" s="237">
        <v>0</v>
      </c>
      <c r="N519" s="237">
        <v>0</v>
      </c>
      <c r="O519" s="237">
        <v>0</v>
      </c>
      <c r="P519" s="237">
        <v>0</v>
      </c>
      <c r="Q519" s="237">
        <v>0</v>
      </c>
      <c r="R519" s="237">
        <v>0</v>
      </c>
      <c r="S519" s="237">
        <v>0</v>
      </c>
      <c r="T519" s="237">
        <v>0</v>
      </c>
      <c r="U519" s="237">
        <v>0</v>
      </c>
      <c r="V519" s="237">
        <v>0</v>
      </c>
      <c r="W519" s="124">
        <v>30</v>
      </c>
      <c r="X519" s="125">
        <v>1.5</v>
      </c>
    </row>
    <row r="520" spans="1:24" s="15" customFormat="1">
      <c r="A520" s="18"/>
      <c r="B520" s="225" t="s">
        <v>126</v>
      </c>
      <c r="C520" s="237">
        <v>0</v>
      </c>
      <c r="D520" s="237">
        <v>0</v>
      </c>
      <c r="E520" s="237">
        <v>0</v>
      </c>
      <c r="F520" s="237">
        <v>0</v>
      </c>
      <c r="G520" s="237">
        <v>1.7</v>
      </c>
      <c r="H520" s="237">
        <v>0</v>
      </c>
      <c r="I520" s="237">
        <v>0</v>
      </c>
      <c r="J520" s="237">
        <v>0</v>
      </c>
      <c r="K520" s="237">
        <v>0</v>
      </c>
      <c r="L520" s="237">
        <v>0</v>
      </c>
      <c r="M520" s="237">
        <v>0</v>
      </c>
      <c r="N520" s="237">
        <v>0</v>
      </c>
      <c r="O520" s="237">
        <v>0</v>
      </c>
      <c r="P520" s="237">
        <v>0</v>
      </c>
      <c r="Q520" s="237">
        <v>0</v>
      </c>
      <c r="R520" s="237">
        <v>0</v>
      </c>
      <c r="S520" s="237">
        <v>0</v>
      </c>
      <c r="T520" s="237">
        <v>0</v>
      </c>
      <c r="U520" s="237">
        <v>0</v>
      </c>
      <c r="V520" s="237">
        <v>0</v>
      </c>
      <c r="W520" s="124">
        <v>1.7</v>
      </c>
      <c r="X520" s="125">
        <v>8.4999999999999992E-2</v>
      </c>
    </row>
    <row r="521" spans="1:24" s="15" customFormat="1">
      <c r="A521" s="18"/>
      <c r="B521" s="225" t="s">
        <v>127</v>
      </c>
      <c r="C521" s="237">
        <v>0</v>
      </c>
      <c r="D521" s="237">
        <v>0</v>
      </c>
      <c r="E521" s="237">
        <v>0</v>
      </c>
      <c r="F521" s="237">
        <v>0</v>
      </c>
      <c r="G521" s="237">
        <v>0</v>
      </c>
      <c r="H521" s="237">
        <v>0</v>
      </c>
      <c r="I521" s="237">
        <v>0</v>
      </c>
      <c r="J521" s="237">
        <v>0</v>
      </c>
      <c r="K521" s="237">
        <v>0</v>
      </c>
      <c r="L521" s="237">
        <v>0</v>
      </c>
      <c r="M521" s="237">
        <v>0</v>
      </c>
      <c r="N521" s="237">
        <v>0</v>
      </c>
      <c r="O521" s="237">
        <v>0</v>
      </c>
      <c r="P521" s="237">
        <v>0</v>
      </c>
      <c r="Q521" s="237">
        <v>0</v>
      </c>
      <c r="R521" s="237">
        <v>0</v>
      </c>
      <c r="S521" s="237">
        <v>0</v>
      </c>
      <c r="T521" s="237">
        <v>0</v>
      </c>
      <c r="U521" s="237">
        <v>0</v>
      </c>
      <c r="V521" s="237">
        <v>0</v>
      </c>
      <c r="W521" s="124">
        <v>0</v>
      </c>
      <c r="X521" s="125">
        <v>0</v>
      </c>
    </row>
    <row r="522" spans="1:24" s="15" customFormat="1">
      <c r="A522" s="18"/>
      <c r="B522" s="225" t="s">
        <v>128</v>
      </c>
      <c r="C522" s="237">
        <v>0</v>
      </c>
      <c r="D522" s="237">
        <v>26</v>
      </c>
      <c r="E522" s="237">
        <v>0</v>
      </c>
      <c r="F522" s="237">
        <v>0</v>
      </c>
      <c r="G522" s="237">
        <v>0</v>
      </c>
      <c r="H522" s="237">
        <v>0</v>
      </c>
      <c r="I522" s="237">
        <v>0</v>
      </c>
      <c r="J522" s="237">
        <v>0</v>
      </c>
      <c r="K522" s="237">
        <v>0</v>
      </c>
      <c r="L522" s="237">
        <v>0</v>
      </c>
      <c r="M522" s="237">
        <v>0</v>
      </c>
      <c r="N522" s="237">
        <v>0</v>
      </c>
      <c r="O522" s="237">
        <v>0</v>
      </c>
      <c r="P522" s="237">
        <v>0</v>
      </c>
      <c r="Q522" s="237">
        <v>0</v>
      </c>
      <c r="R522" s="237">
        <v>0</v>
      </c>
      <c r="S522" s="237">
        <v>0</v>
      </c>
      <c r="T522" s="237">
        <v>0</v>
      </c>
      <c r="U522" s="237">
        <v>0</v>
      </c>
      <c r="V522" s="237">
        <v>0</v>
      </c>
      <c r="W522" s="124">
        <v>26</v>
      </c>
      <c r="X522" s="125">
        <v>1.3</v>
      </c>
    </row>
    <row r="523" spans="1:24" s="15" customFormat="1">
      <c r="A523" s="18"/>
      <c r="B523" s="225" t="s">
        <v>129</v>
      </c>
      <c r="C523" s="237">
        <v>0</v>
      </c>
      <c r="D523" s="237">
        <v>12</v>
      </c>
      <c r="E523" s="237">
        <v>0</v>
      </c>
      <c r="F523" s="237">
        <v>0</v>
      </c>
      <c r="G523" s="237">
        <v>0</v>
      </c>
      <c r="H523" s="237">
        <v>0</v>
      </c>
      <c r="I523" s="237">
        <v>0</v>
      </c>
      <c r="J523" s="237">
        <v>0</v>
      </c>
      <c r="K523" s="237">
        <v>0</v>
      </c>
      <c r="L523" s="237">
        <v>0</v>
      </c>
      <c r="M523" s="237">
        <v>0</v>
      </c>
      <c r="N523" s="237">
        <v>0</v>
      </c>
      <c r="O523" s="237">
        <v>0</v>
      </c>
      <c r="P523" s="237">
        <v>0</v>
      </c>
      <c r="Q523" s="237">
        <v>0</v>
      </c>
      <c r="R523" s="237">
        <v>0</v>
      </c>
      <c r="S523" s="237">
        <v>0</v>
      </c>
      <c r="T523" s="237">
        <v>0</v>
      </c>
      <c r="U523" s="237">
        <v>0</v>
      </c>
      <c r="V523" s="237">
        <v>0</v>
      </c>
      <c r="W523" s="218">
        <v>12</v>
      </c>
      <c r="X523" s="219">
        <v>0.6</v>
      </c>
    </row>
    <row r="524" spans="1:24" s="15" customFormat="1">
      <c r="A524" s="18"/>
      <c r="B524" s="225" t="s">
        <v>290</v>
      </c>
      <c r="C524" s="237">
        <v>0</v>
      </c>
      <c r="D524" s="237">
        <v>0</v>
      </c>
      <c r="E524" s="237">
        <v>139</v>
      </c>
      <c r="F524" s="237">
        <v>0</v>
      </c>
      <c r="G524" s="237">
        <v>0</v>
      </c>
      <c r="H524" s="237">
        <v>0</v>
      </c>
      <c r="I524" s="237">
        <v>0</v>
      </c>
      <c r="J524" s="237">
        <v>0</v>
      </c>
      <c r="K524" s="237">
        <v>0</v>
      </c>
      <c r="L524" s="237">
        <v>0</v>
      </c>
      <c r="M524" s="237">
        <v>0</v>
      </c>
      <c r="N524" s="237">
        <v>0</v>
      </c>
      <c r="O524" s="237">
        <v>0</v>
      </c>
      <c r="P524" s="237">
        <v>0</v>
      </c>
      <c r="Q524" s="237">
        <v>0</v>
      </c>
      <c r="R524" s="237">
        <v>0</v>
      </c>
      <c r="S524" s="237">
        <v>0</v>
      </c>
      <c r="T524" s="237">
        <v>0</v>
      </c>
      <c r="U524" s="237">
        <v>0</v>
      </c>
      <c r="V524" s="237">
        <v>0</v>
      </c>
      <c r="W524" s="218">
        <v>139</v>
      </c>
      <c r="X524" s="219">
        <v>6.95</v>
      </c>
    </row>
    <row r="525" spans="1:24" s="15" customFormat="1">
      <c r="A525" s="18"/>
      <c r="B525" s="225" t="s">
        <v>291</v>
      </c>
      <c r="C525" s="237">
        <v>0</v>
      </c>
      <c r="D525" s="237">
        <v>47.8</v>
      </c>
      <c r="E525" s="237">
        <v>28</v>
      </c>
      <c r="F525" s="237">
        <v>0</v>
      </c>
      <c r="G525" s="237">
        <v>0</v>
      </c>
      <c r="H525" s="237">
        <v>0</v>
      </c>
      <c r="I525" s="237">
        <v>0</v>
      </c>
      <c r="J525" s="237">
        <v>0</v>
      </c>
      <c r="K525" s="237">
        <v>0</v>
      </c>
      <c r="L525" s="237">
        <v>0</v>
      </c>
      <c r="M525" s="237">
        <v>0</v>
      </c>
      <c r="N525" s="237">
        <v>0</v>
      </c>
      <c r="O525" s="237">
        <v>0</v>
      </c>
      <c r="P525" s="237">
        <v>0</v>
      </c>
      <c r="Q525" s="237">
        <v>0</v>
      </c>
      <c r="R525" s="237">
        <v>0</v>
      </c>
      <c r="S525" s="237">
        <v>0</v>
      </c>
      <c r="T525" s="237">
        <v>0</v>
      </c>
      <c r="U525" s="237">
        <v>0</v>
      </c>
      <c r="V525" s="237">
        <v>0</v>
      </c>
      <c r="W525" s="218">
        <v>75.8</v>
      </c>
      <c r="X525" s="219">
        <v>3.79</v>
      </c>
    </row>
    <row r="526" spans="1:24" s="15" customFormat="1">
      <c r="A526" s="18"/>
      <c r="B526" s="225" t="s">
        <v>292</v>
      </c>
      <c r="C526" s="237">
        <v>0</v>
      </c>
      <c r="D526" s="237">
        <v>0</v>
      </c>
      <c r="E526" s="237">
        <v>0</v>
      </c>
      <c r="F526" s="237">
        <v>0</v>
      </c>
      <c r="G526" s="237">
        <v>0</v>
      </c>
      <c r="H526" s="237">
        <v>0</v>
      </c>
      <c r="I526" s="237">
        <v>0</v>
      </c>
      <c r="J526" s="237">
        <v>0</v>
      </c>
      <c r="K526" s="237">
        <v>0</v>
      </c>
      <c r="L526" s="237">
        <v>37.925500000000007</v>
      </c>
      <c r="M526" s="237">
        <v>0</v>
      </c>
      <c r="N526" s="237">
        <v>0</v>
      </c>
      <c r="O526" s="237">
        <v>0</v>
      </c>
      <c r="P526" s="237">
        <v>0</v>
      </c>
      <c r="Q526" s="237">
        <v>0</v>
      </c>
      <c r="R526" s="237">
        <v>0</v>
      </c>
      <c r="S526" s="237">
        <v>0</v>
      </c>
      <c r="T526" s="237">
        <v>0</v>
      </c>
      <c r="U526" s="237">
        <v>0</v>
      </c>
      <c r="V526" s="237">
        <v>0</v>
      </c>
      <c r="W526" s="124">
        <v>37.925500000000007</v>
      </c>
      <c r="X526" s="125">
        <v>1.8962750000000004</v>
      </c>
    </row>
    <row r="527" spans="1:24" s="335" customFormat="1">
      <c r="A527" s="333"/>
      <c r="B527" s="334" t="s">
        <v>285</v>
      </c>
      <c r="C527" s="222">
        <v>0</v>
      </c>
      <c r="D527" s="222">
        <v>85.8</v>
      </c>
      <c r="E527" s="222">
        <v>167</v>
      </c>
      <c r="F527" s="222">
        <v>0</v>
      </c>
      <c r="G527" s="222">
        <v>31.7</v>
      </c>
      <c r="H527" s="222">
        <v>0</v>
      </c>
      <c r="I527" s="222">
        <v>0</v>
      </c>
      <c r="J527" s="222">
        <v>0</v>
      </c>
      <c r="K527" s="222">
        <v>0</v>
      </c>
      <c r="L527" s="222">
        <v>37.925500000000007</v>
      </c>
      <c r="M527" s="222">
        <v>0</v>
      </c>
      <c r="N527" s="222">
        <v>0</v>
      </c>
      <c r="O527" s="222">
        <v>0</v>
      </c>
      <c r="P527" s="222">
        <v>0</v>
      </c>
      <c r="Q527" s="222">
        <v>0</v>
      </c>
      <c r="R527" s="222">
        <v>0</v>
      </c>
      <c r="S527" s="222">
        <v>0</v>
      </c>
      <c r="T527" s="222">
        <v>0</v>
      </c>
      <c r="U527" s="222">
        <v>0</v>
      </c>
      <c r="V527" s="222">
        <v>0</v>
      </c>
      <c r="W527" s="223">
        <v>322.4255</v>
      </c>
      <c r="X527" s="224">
        <v>16.121275000000001</v>
      </c>
    </row>
    <row r="528" spans="1:24" s="15" customFormat="1">
      <c r="A528" s="18"/>
      <c r="B528" s="225"/>
      <c r="C528" s="237"/>
      <c r="D528" s="237"/>
      <c r="E528" s="237"/>
      <c r="F528" s="237"/>
      <c r="G528" s="221"/>
      <c r="H528" s="221"/>
      <c r="I528" s="221"/>
      <c r="J528" s="221"/>
      <c r="K528" s="221"/>
      <c r="L528" s="221"/>
      <c r="M528" s="221"/>
      <c r="N528" s="221"/>
      <c r="O528" s="221"/>
      <c r="P528" s="221"/>
      <c r="Q528" s="221"/>
      <c r="R528" s="221"/>
      <c r="S528" s="221"/>
      <c r="T528" s="221"/>
      <c r="U528" s="221"/>
      <c r="V528" s="221"/>
      <c r="W528" s="218"/>
      <c r="X528" s="219"/>
    </row>
    <row r="529" spans="1:24" s="15" customFormat="1">
      <c r="B529" s="248" t="s">
        <v>293</v>
      </c>
      <c r="C529" s="157"/>
      <c r="D529" s="157"/>
      <c r="E529" s="157"/>
      <c r="F529" s="157"/>
      <c r="G529" s="157"/>
      <c r="H529" s="157"/>
      <c r="I529" s="157"/>
      <c r="J529" s="157"/>
      <c r="K529" s="157"/>
      <c r="L529" s="157"/>
      <c r="M529" s="157"/>
      <c r="N529" s="157"/>
      <c r="O529" s="157"/>
      <c r="P529" s="157"/>
      <c r="Q529" s="157"/>
      <c r="R529" s="157"/>
      <c r="S529" s="157"/>
      <c r="T529" s="157"/>
      <c r="U529" s="157"/>
      <c r="V529" s="157"/>
      <c r="W529" s="240"/>
      <c r="X529" s="220"/>
    </row>
    <row r="530" spans="1:24" s="15" customFormat="1">
      <c r="B530" s="156" t="s">
        <v>294</v>
      </c>
      <c r="C530" s="221">
        <v>0</v>
      </c>
      <c r="D530" s="221">
        <v>0</v>
      </c>
      <c r="E530" s="221">
        <v>0</v>
      </c>
      <c r="F530" s="221">
        <v>0</v>
      </c>
      <c r="G530" s="221">
        <v>0</v>
      </c>
      <c r="H530" s="221">
        <v>0</v>
      </c>
      <c r="I530" s="221">
        <v>0</v>
      </c>
      <c r="J530" s="221">
        <v>0</v>
      </c>
      <c r="K530" s="221">
        <v>0</v>
      </c>
      <c r="L530" s="221">
        <v>0</v>
      </c>
      <c r="M530" s="221">
        <v>0</v>
      </c>
      <c r="N530" s="221">
        <v>0</v>
      </c>
      <c r="O530" s="221">
        <v>0</v>
      </c>
      <c r="P530" s="221">
        <v>0</v>
      </c>
      <c r="Q530" s="221">
        <v>0</v>
      </c>
      <c r="R530" s="221">
        <v>0</v>
      </c>
      <c r="S530" s="221">
        <v>0</v>
      </c>
      <c r="T530" s="221">
        <v>0</v>
      </c>
      <c r="U530" s="221">
        <v>0</v>
      </c>
      <c r="V530" s="221">
        <v>0</v>
      </c>
      <c r="W530" s="218">
        <v>0</v>
      </c>
      <c r="X530" s="219">
        <v>0</v>
      </c>
    </row>
    <row r="531" spans="1:24" s="15" customFormat="1">
      <c r="B531" s="156"/>
      <c r="C531" s="221"/>
      <c r="D531" s="221"/>
      <c r="E531" s="221"/>
      <c r="F531" s="221"/>
      <c r="G531" s="221"/>
      <c r="H531" s="221"/>
      <c r="I531" s="221"/>
      <c r="J531" s="221"/>
      <c r="K531" s="221"/>
      <c r="L531" s="221"/>
      <c r="M531" s="221"/>
      <c r="N531" s="221"/>
      <c r="O531" s="221"/>
      <c r="P531" s="221"/>
      <c r="Q531" s="221"/>
      <c r="R531" s="221"/>
      <c r="S531" s="221"/>
      <c r="T531" s="221"/>
      <c r="U531" s="221"/>
      <c r="V531" s="221"/>
      <c r="W531" s="240"/>
      <c r="X531" s="220"/>
    </row>
    <row r="532" spans="1:24" s="15" customFormat="1">
      <c r="B532" s="334" t="s">
        <v>71</v>
      </c>
      <c r="C532" s="157">
        <v>6.3699999999999993E-2</v>
      </c>
      <c r="D532" s="157">
        <v>85.826250000000002</v>
      </c>
      <c r="E532" s="157">
        <v>167.01499999999999</v>
      </c>
      <c r="F532" s="157">
        <v>5.0000000000000001E-3</v>
      </c>
      <c r="G532" s="157">
        <v>31.7</v>
      </c>
      <c r="H532" s="157">
        <v>0</v>
      </c>
      <c r="I532" s="157">
        <v>0</v>
      </c>
      <c r="J532" s="157">
        <v>0</v>
      </c>
      <c r="K532" s="157">
        <v>0</v>
      </c>
      <c r="L532" s="157">
        <v>37.949500000000008</v>
      </c>
      <c r="M532" s="157">
        <v>0</v>
      </c>
      <c r="N532" s="157">
        <v>0</v>
      </c>
      <c r="O532" s="157">
        <v>0</v>
      </c>
      <c r="P532" s="157">
        <v>0</v>
      </c>
      <c r="Q532" s="157">
        <v>0</v>
      </c>
      <c r="R532" s="157">
        <v>0</v>
      </c>
      <c r="S532" s="157">
        <v>0</v>
      </c>
      <c r="T532" s="157">
        <v>0</v>
      </c>
      <c r="U532" s="157">
        <v>0</v>
      </c>
      <c r="V532" s="157">
        <v>0</v>
      </c>
      <c r="W532" s="218">
        <v>322.55944999999997</v>
      </c>
      <c r="X532" s="219">
        <v>16.127972499999998</v>
      </c>
    </row>
    <row r="533" spans="1:24" s="15" customFormat="1">
      <c r="B533" s="334" t="s">
        <v>72</v>
      </c>
      <c r="C533" s="157">
        <v>0</v>
      </c>
      <c r="D533" s="157">
        <v>0</v>
      </c>
      <c r="E533" s="157">
        <v>0</v>
      </c>
      <c r="F533" s="157">
        <v>0</v>
      </c>
      <c r="G533" s="157">
        <v>0</v>
      </c>
      <c r="H533" s="157">
        <v>0</v>
      </c>
      <c r="I533" s="157">
        <v>0</v>
      </c>
      <c r="J533" s="157">
        <v>0</v>
      </c>
      <c r="K533" s="157">
        <v>0</v>
      </c>
      <c r="L533" s="157">
        <v>0</v>
      </c>
      <c r="M533" s="157">
        <v>0</v>
      </c>
      <c r="N533" s="157">
        <v>0</v>
      </c>
      <c r="O533" s="157">
        <v>0</v>
      </c>
      <c r="P533" s="157">
        <v>0</v>
      </c>
      <c r="Q533" s="157">
        <v>0</v>
      </c>
      <c r="R533" s="157">
        <v>0</v>
      </c>
      <c r="S533" s="157">
        <v>0</v>
      </c>
      <c r="T533" s="157">
        <v>0</v>
      </c>
      <c r="U533" s="157">
        <v>0</v>
      </c>
      <c r="V533" s="157">
        <v>0</v>
      </c>
      <c r="W533" s="218">
        <v>0</v>
      </c>
      <c r="X533" s="219">
        <v>0</v>
      </c>
    </row>
    <row r="534" spans="1:24" s="15" customFormat="1">
      <c r="A534" s="129"/>
      <c r="B534" s="334" t="s">
        <v>22</v>
      </c>
      <c r="C534" s="222">
        <v>6.3699999999999993E-2</v>
      </c>
      <c r="D534" s="222">
        <v>85.826250000000002</v>
      </c>
      <c r="E534" s="222">
        <v>167.01499999999999</v>
      </c>
      <c r="F534" s="222">
        <v>5.0000000000000001E-3</v>
      </c>
      <c r="G534" s="222">
        <v>31.7</v>
      </c>
      <c r="H534" s="222">
        <v>0</v>
      </c>
      <c r="I534" s="222">
        <v>0</v>
      </c>
      <c r="J534" s="222">
        <v>0</v>
      </c>
      <c r="K534" s="222">
        <v>0</v>
      </c>
      <c r="L534" s="222">
        <v>37.949500000000008</v>
      </c>
      <c r="M534" s="222">
        <v>0</v>
      </c>
      <c r="N534" s="222">
        <v>0</v>
      </c>
      <c r="O534" s="222">
        <v>0</v>
      </c>
      <c r="P534" s="222">
        <v>0</v>
      </c>
      <c r="Q534" s="222">
        <v>0</v>
      </c>
      <c r="R534" s="222">
        <v>0</v>
      </c>
      <c r="S534" s="222">
        <v>0</v>
      </c>
      <c r="T534" s="222">
        <v>0</v>
      </c>
      <c r="U534" s="222">
        <v>0</v>
      </c>
      <c r="V534" s="222">
        <v>0</v>
      </c>
      <c r="W534" s="223">
        <v>322.55944999999997</v>
      </c>
      <c r="X534" s="224">
        <v>16.127972499999998</v>
      </c>
    </row>
    <row r="535" spans="1:24" s="15" customFormat="1">
      <c r="A535" s="337"/>
      <c r="B535" s="338"/>
      <c r="C535" s="339"/>
      <c r="D535" s="339"/>
      <c r="E535" s="339"/>
      <c r="F535" s="339"/>
      <c r="G535" s="339"/>
      <c r="H535" s="339"/>
      <c r="I535" s="339"/>
      <c r="J535" s="339"/>
      <c r="K535" s="339"/>
      <c r="L535" s="339"/>
      <c r="M535" s="339"/>
      <c r="N535" s="339"/>
      <c r="O535" s="339"/>
      <c r="P535" s="339"/>
      <c r="Q535" s="339"/>
      <c r="R535" s="339"/>
      <c r="S535" s="339"/>
      <c r="T535" s="339"/>
      <c r="U535" s="339"/>
      <c r="V535" s="339"/>
      <c r="W535" s="340"/>
      <c r="X535" s="341"/>
    </row>
    <row r="536" spans="1:24" s="15" customFormat="1">
      <c r="A536" s="126"/>
      <c r="B536" s="225" t="s">
        <v>15</v>
      </c>
      <c r="C536" s="157">
        <v>0.96618357487922713</v>
      </c>
      <c r="D536" s="157">
        <v>0.93351070036640305</v>
      </c>
      <c r="E536" s="157">
        <v>0.90194270566802237</v>
      </c>
      <c r="F536" s="157">
        <v>0.87144222769857238</v>
      </c>
      <c r="G536" s="157">
        <v>0.84197316685852419</v>
      </c>
      <c r="H536" s="157">
        <v>0.81350064430775282</v>
      </c>
      <c r="I536" s="157">
        <v>0.78599096068381913</v>
      </c>
      <c r="J536" s="157">
        <v>0.75941155621625056</v>
      </c>
      <c r="K536" s="157">
        <v>0.73373097218961414</v>
      </c>
      <c r="L536" s="157">
        <v>0.70891881370977217</v>
      </c>
      <c r="M536" s="157">
        <v>0.68494571372924851</v>
      </c>
      <c r="N536" s="157">
        <v>0.66178329828912896</v>
      </c>
      <c r="O536" s="157">
        <v>0.63940415293635666</v>
      </c>
      <c r="P536" s="157">
        <v>0.61778179027667302</v>
      </c>
      <c r="Q536" s="157">
        <v>0.59689061862480497</v>
      </c>
      <c r="R536" s="157">
        <v>0.57670591171478747</v>
      </c>
      <c r="S536" s="157">
        <v>0.55720377943457733</v>
      </c>
      <c r="T536" s="157">
        <v>0.53836113955031628</v>
      </c>
      <c r="U536" s="157">
        <v>0.52015569038677911</v>
      </c>
      <c r="V536" s="157">
        <v>0.50256588443167061</v>
      </c>
      <c r="W536" s="241"/>
      <c r="X536" s="242"/>
    </row>
    <row r="537" spans="1:24" s="15" customFormat="1" ht="13.5" thickBot="1">
      <c r="A537" s="141"/>
      <c r="B537" s="20" t="s">
        <v>295</v>
      </c>
      <c r="C537" s="226">
        <v>6.154589371980676E-2</v>
      </c>
      <c r="D537" s="226">
        <v>80.119722747322001</v>
      </c>
      <c r="E537" s="226">
        <v>150.63796098714474</v>
      </c>
      <c r="F537" s="226">
        <v>4.3572111384928619E-3</v>
      </c>
      <c r="G537" s="226">
        <v>26.690549389415217</v>
      </c>
      <c r="H537" s="226">
        <v>0</v>
      </c>
      <c r="I537" s="226">
        <v>0</v>
      </c>
      <c r="J537" s="226">
        <v>0</v>
      </c>
      <c r="K537" s="226">
        <v>0</v>
      </c>
      <c r="L537" s="226">
        <v>26.903114520879004</v>
      </c>
      <c r="M537" s="226">
        <v>0</v>
      </c>
      <c r="N537" s="226">
        <v>0</v>
      </c>
      <c r="O537" s="226">
        <v>0</v>
      </c>
      <c r="P537" s="226">
        <v>0</v>
      </c>
      <c r="Q537" s="226">
        <v>0</v>
      </c>
      <c r="R537" s="226">
        <v>0</v>
      </c>
      <c r="S537" s="226">
        <v>0</v>
      </c>
      <c r="T537" s="226">
        <v>0</v>
      </c>
      <c r="U537" s="226">
        <v>0</v>
      </c>
      <c r="V537" s="226">
        <v>0</v>
      </c>
      <c r="W537" s="342">
        <v>284.41725074961926</v>
      </c>
      <c r="X537" s="227"/>
    </row>
    <row r="538" spans="1:24" s="15" customFormat="1">
      <c r="A538" s="18"/>
      <c r="B538" s="16"/>
      <c r="C538" s="148"/>
      <c r="D538" s="148"/>
      <c r="E538" s="148"/>
      <c r="F538" s="148"/>
      <c r="G538" s="148"/>
      <c r="H538" s="148"/>
      <c r="I538" s="148"/>
      <c r="J538" s="148"/>
      <c r="K538" s="148"/>
      <c r="L538" s="148"/>
      <c r="M538" s="148"/>
      <c r="N538" s="148"/>
      <c r="O538" s="148"/>
      <c r="P538" s="148"/>
      <c r="Q538" s="148"/>
      <c r="R538" s="148"/>
      <c r="S538" s="148"/>
      <c r="T538" s="148"/>
      <c r="U538" s="148"/>
      <c r="V538" s="148"/>
      <c r="W538" s="240"/>
      <c r="X538" s="148"/>
    </row>
    <row r="539" spans="1:24" s="15" customFormat="1">
      <c r="A539" s="343" t="s">
        <v>296</v>
      </c>
      <c r="B539" s="247"/>
      <c r="C539" s="247"/>
      <c r="D539" s="247"/>
      <c r="E539" s="247"/>
      <c r="F539" s="247"/>
      <c r="G539" s="247"/>
      <c r="H539" s="247"/>
      <c r="I539" s="247"/>
      <c r="J539" s="247"/>
      <c r="K539" s="247"/>
      <c r="L539" s="247"/>
      <c r="M539" s="247"/>
      <c r="N539" s="247"/>
      <c r="O539" s="247"/>
      <c r="P539" s="247"/>
      <c r="Q539" s="247"/>
      <c r="R539" s="247"/>
      <c r="S539" s="247"/>
      <c r="T539" s="247"/>
      <c r="U539" s="247"/>
      <c r="V539" s="247"/>
      <c r="W539" s="344"/>
      <c r="X539" s="247"/>
    </row>
    <row r="540" spans="1:24" s="15" customFormat="1" ht="13.5" thickBot="1">
      <c r="A540" s="345" t="s">
        <v>120</v>
      </c>
      <c r="B540" s="247"/>
      <c r="C540" s="247"/>
      <c r="D540" s="247"/>
      <c r="E540" s="247"/>
      <c r="F540" s="247"/>
      <c r="G540" s="247"/>
      <c r="H540" s="247"/>
      <c r="I540" s="247"/>
      <c r="J540" s="247"/>
      <c r="K540" s="247"/>
      <c r="L540" s="247"/>
      <c r="M540" s="247"/>
      <c r="N540" s="247"/>
      <c r="O540" s="247"/>
      <c r="P540" s="247"/>
      <c r="Q540" s="247"/>
      <c r="R540" s="247"/>
      <c r="S540" s="247"/>
      <c r="T540" s="247"/>
      <c r="U540" s="247"/>
      <c r="V540" s="247"/>
      <c r="W540" s="344"/>
      <c r="X540" s="245"/>
    </row>
    <row r="541" spans="1:24" s="15" customFormat="1">
      <c r="A541" s="346"/>
      <c r="B541" s="347"/>
      <c r="C541" s="347"/>
      <c r="D541" s="347"/>
      <c r="E541" s="347"/>
      <c r="F541" s="347"/>
      <c r="G541" s="347"/>
      <c r="H541" s="347"/>
      <c r="I541" s="347"/>
      <c r="J541" s="347"/>
      <c r="K541" s="347"/>
      <c r="L541" s="347"/>
      <c r="M541" s="347"/>
      <c r="N541" s="347"/>
      <c r="O541" s="347"/>
      <c r="P541" s="347"/>
      <c r="Q541" s="347"/>
      <c r="R541" s="347"/>
      <c r="S541" s="347"/>
      <c r="T541" s="347"/>
      <c r="U541" s="347"/>
      <c r="V541" s="347"/>
      <c r="W541" s="216"/>
      <c r="X541" s="217"/>
    </row>
    <row r="542" spans="1:24" s="15" customFormat="1">
      <c r="A542" s="348" t="s">
        <v>297</v>
      </c>
      <c r="B542" s="16" t="s">
        <v>3</v>
      </c>
      <c r="C542" s="17">
        <v>2013</v>
      </c>
      <c r="D542" s="18">
        <v>2014</v>
      </c>
      <c r="E542" s="18">
        <v>2015</v>
      </c>
      <c r="F542" s="18">
        <v>2016</v>
      </c>
      <c r="G542" s="18">
        <v>2017</v>
      </c>
      <c r="H542" s="18">
        <v>2018</v>
      </c>
      <c r="I542" s="18">
        <v>2019</v>
      </c>
      <c r="J542" s="18">
        <v>2020</v>
      </c>
      <c r="K542" s="18">
        <v>2021</v>
      </c>
      <c r="L542" s="18">
        <v>2022</v>
      </c>
      <c r="M542" s="18">
        <v>2023</v>
      </c>
      <c r="N542" s="18">
        <v>2024</v>
      </c>
      <c r="O542" s="18">
        <v>2025</v>
      </c>
      <c r="P542" s="18">
        <v>2026</v>
      </c>
      <c r="Q542" s="18">
        <v>2027</v>
      </c>
      <c r="R542" s="18">
        <v>2028</v>
      </c>
      <c r="S542" s="18">
        <v>2029</v>
      </c>
      <c r="T542" s="18">
        <v>2030</v>
      </c>
      <c r="U542" s="18">
        <v>2031</v>
      </c>
      <c r="V542" s="18">
        <v>2032</v>
      </c>
      <c r="W542" s="349" t="s">
        <v>298</v>
      </c>
      <c r="X542" s="350" t="s">
        <v>299</v>
      </c>
    </row>
    <row r="543" spans="1:24" s="15" customFormat="1" ht="13.5" thickBot="1">
      <c r="A543" s="19"/>
      <c r="B543" s="20" t="s">
        <v>300</v>
      </c>
      <c r="C543" s="21">
        <v>1</v>
      </c>
      <c r="D543" s="21">
        <v>2</v>
      </c>
      <c r="E543" s="21">
        <v>3</v>
      </c>
      <c r="F543" s="21">
        <v>4</v>
      </c>
      <c r="G543" s="21">
        <v>5</v>
      </c>
      <c r="H543" s="21">
        <v>6</v>
      </c>
      <c r="I543" s="21">
        <v>7</v>
      </c>
      <c r="J543" s="21">
        <v>8</v>
      </c>
      <c r="K543" s="21">
        <v>9</v>
      </c>
      <c r="L543" s="21">
        <v>10</v>
      </c>
      <c r="M543" s="21">
        <v>11</v>
      </c>
      <c r="N543" s="21">
        <v>12</v>
      </c>
      <c r="O543" s="21">
        <v>13</v>
      </c>
      <c r="P543" s="21">
        <v>14</v>
      </c>
      <c r="Q543" s="21">
        <v>15</v>
      </c>
      <c r="R543" s="21">
        <v>16</v>
      </c>
      <c r="S543" s="21">
        <v>17</v>
      </c>
      <c r="T543" s="21">
        <v>18</v>
      </c>
      <c r="U543" s="21">
        <v>19</v>
      </c>
      <c r="V543" s="21">
        <v>20</v>
      </c>
      <c r="W543" s="235"/>
      <c r="X543" s="14"/>
    </row>
    <row r="544" spans="1:24" s="15" customFormat="1">
      <c r="A544" s="126"/>
      <c r="B544" s="183" t="s">
        <v>76</v>
      </c>
      <c r="C544" s="234"/>
      <c r="D544" s="12"/>
      <c r="E544" s="12"/>
      <c r="F544" s="12"/>
      <c r="G544" s="12"/>
      <c r="H544" s="12"/>
      <c r="I544" s="12"/>
      <c r="J544" s="12"/>
      <c r="K544" s="12"/>
      <c r="L544" s="12"/>
      <c r="M544" s="12"/>
      <c r="N544" s="12"/>
      <c r="O544" s="12"/>
      <c r="P544" s="12"/>
      <c r="Q544" s="12"/>
      <c r="R544" s="12"/>
      <c r="S544" s="12"/>
      <c r="T544" s="12"/>
      <c r="U544" s="12"/>
      <c r="V544" s="12"/>
      <c r="W544" s="216"/>
      <c r="X544" s="217"/>
    </row>
    <row r="545" spans="1:24" s="15" customFormat="1" ht="25.5">
      <c r="A545" s="18"/>
      <c r="B545" s="332" t="s">
        <v>301</v>
      </c>
      <c r="C545" s="234"/>
      <c r="D545" s="12"/>
      <c r="E545" s="12"/>
      <c r="F545" s="12"/>
      <c r="G545" s="12"/>
      <c r="H545" s="12"/>
      <c r="I545" s="12"/>
      <c r="J545" s="12"/>
      <c r="K545" s="12"/>
      <c r="L545" s="12"/>
      <c r="M545" s="12"/>
      <c r="N545" s="12"/>
      <c r="O545" s="12"/>
      <c r="P545" s="12"/>
      <c r="Q545" s="12"/>
      <c r="R545" s="12"/>
      <c r="S545" s="12"/>
      <c r="T545" s="12"/>
      <c r="U545" s="12"/>
      <c r="V545" s="12"/>
      <c r="W545" s="235"/>
      <c r="X545" s="14"/>
    </row>
    <row r="546" spans="1:24" s="15" customFormat="1">
      <c r="A546" s="18"/>
      <c r="B546" s="225" t="s">
        <v>122</v>
      </c>
      <c r="C546" s="236">
        <v>0</v>
      </c>
      <c r="D546" s="236">
        <v>0</v>
      </c>
      <c r="E546" s="236">
        <v>0</v>
      </c>
      <c r="F546" s="236">
        <v>0</v>
      </c>
      <c r="G546" s="236">
        <v>0</v>
      </c>
      <c r="H546" s="236">
        <v>0</v>
      </c>
      <c r="I546" s="236">
        <v>0</v>
      </c>
      <c r="J546" s="236">
        <v>0</v>
      </c>
      <c r="K546" s="236">
        <v>0</v>
      </c>
      <c r="L546" s="237">
        <v>1.2E-2</v>
      </c>
      <c r="M546" s="221">
        <v>0</v>
      </c>
      <c r="N546" s="221">
        <v>0</v>
      </c>
      <c r="O546" s="221">
        <v>0</v>
      </c>
      <c r="P546" s="221">
        <v>0</v>
      </c>
      <c r="Q546" s="221">
        <v>0</v>
      </c>
      <c r="R546" s="221">
        <v>0</v>
      </c>
      <c r="S546" s="221">
        <v>0</v>
      </c>
      <c r="T546" s="221">
        <v>0</v>
      </c>
      <c r="U546" s="221">
        <v>0</v>
      </c>
      <c r="V546" s="221">
        <v>0</v>
      </c>
      <c r="W546" s="218">
        <v>1.2E-2</v>
      </c>
      <c r="X546" s="219">
        <v>6.0000000000000006E-4</v>
      </c>
    </row>
    <row r="547" spans="1:24" s="15" customFormat="1">
      <c r="A547" s="18"/>
      <c r="B547" s="225" t="s">
        <v>123</v>
      </c>
      <c r="C547" s="237">
        <v>4.1999999999999997E-3</v>
      </c>
      <c r="D547" s="221">
        <v>0</v>
      </c>
      <c r="E547" s="221">
        <v>0</v>
      </c>
      <c r="F547" s="221">
        <v>0</v>
      </c>
      <c r="G547" s="221">
        <v>0</v>
      </c>
      <c r="H547" s="221">
        <v>0</v>
      </c>
      <c r="I547" s="221">
        <v>0</v>
      </c>
      <c r="J547" s="221">
        <v>0</v>
      </c>
      <c r="K547" s="221">
        <v>0</v>
      </c>
      <c r="L547" s="221">
        <v>0</v>
      </c>
      <c r="M547" s="221">
        <v>0</v>
      </c>
      <c r="N547" s="221">
        <v>0</v>
      </c>
      <c r="O547" s="221">
        <v>0</v>
      </c>
      <c r="P547" s="221">
        <v>0</v>
      </c>
      <c r="Q547" s="221">
        <v>0</v>
      </c>
      <c r="R547" s="221">
        <v>0</v>
      </c>
      <c r="S547" s="221">
        <v>0</v>
      </c>
      <c r="T547" s="221">
        <v>0</v>
      </c>
      <c r="U547" s="221">
        <v>0</v>
      </c>
      <c r="V547" s="221">
        <v>0</v>
      </c>
      <c r="W547" s="218">
        <v>4.1999999999999997E-3</v>
      </c>
      <c r="X547" s="219">
        <v>2.0999999999999998E-4</v>
      </c>
    </row>
    <row r="548" spans="1:24" s="15" customFormat="1">
      <c r="A548" s="18"/>
      <c r="B548" s="225" t="s">
        <v>289</v>
      </c>
      <c r="C548" s="237">
        <v>4.1999999999999997E-3</v>
      </c>
      <c r="D548" s="221">
        <v>0</v>
      </c>
      <c r="E548" s="221">
        <v>0</v>
      </c>
      <c r="F548" s="221">
        <v>0</v>
      </c>
      <c r="G548" s="221">
        <v>0</v>
      </c>
      <c r="H548" s="221">
        <v>0</v>
      </c>
      <c r="I548" s="221">
        <v>0</v>
      </c>
      <c r="J548" s="221">
        <v>0</v>
      </c>
      <c r="K548" s="221">
        <v>0</v>
      </c>
      <c r="L548" s="157">
        <v>1.2E-2</v>
      </c>
      <c r="M548" s="221">
        <v>0</v>
      </c>
      <c r="N548" s="221">
        <v>0</v>
      </c>
      <c r="O548" s="221">
        <v>0</v>
      </c>
      <c r="P548" s="221">
        <v>0</v>
      </c>
      <c r="Q548" s="221">
        <v>0</v>
      </c>
      <c r="R548" s="221">
        <v>0</v>
      </c>
      <c r="S548" s="221">
        <v>0</v>
      </c>
      <c r="T548" s="221">
        <v>0</v>
      </c>
      <c r="U548" s="221">
        <v>0</v>
      </c>
      <c r="V548" s="221">
        <v>0</v>
      </c>
      <c r="W548" s="218">
        <v>1.6199999999999999E-2</v>
      </c>
      <c r="X548" s="219">
        <v>8.0999999999999996E-4</v>
      </c>
    </row>
    <row r="549" spans="1:24" s="351" customFormat="1">
      <c r="A549" s="18"/>
      <c r="B549" s="225" t="s">
        <v>302</v>
      </c>
      <c r="C549" s="821" t="s">
        <v>32</v>
      </c>
      <c r="D549" s="821"/>
      <c r="E549" s="821"/>
      <c r="F549" s="821"/>
      <c r="G549" s="821"/>
      <c r="H549" s="821"/>
      <c r="I549" s="821"/>
      <c r="J549" s="821"/>
      <c r="K549" s="821"/>
      <c r="L549" s="821"/>
      <c r="M549" s="821"/>
      <c r="N549" s="821"/>
      <c r="O549" s="821"/>
      <c r="P549" s="821"/>
      <c r="Q549" s="821"/>
      <c r="R549" s="821"/>
      <c r="S549" s="821"/>
      <c r="T549" s="821"/>
      <c r="U549" s="821"/>
      <c r="V549" s="822"/>
      <c r="W549" s="218"/>
      <c r="X549" s="219"/>
    </row>
    <row r="550" spans="1:24" s="15" customFormat="1">
      <c r="A550" s="18"/>
      <c r="B550" s="225" t="s">
        <v>126</v>
      </c>
      <c r="C550" s="237">
        <v>0.01</v>
      </c>
      <c r="D550" s="237">
        <v>0.01</v>
      </c>
      <c r="E550" s="237">
        <v>0.01</v>
      </c>
      <c r="F550" s="221">
        <v>0</v>
      </c>
      <c r="G550" s="221">
        <v>0</v>
      </c>
      <c r="H550" s="221">
        <v>0</v>
      </c>
      <c r="I550" s="221">
        <v>0</v>
      </c>
      <c r="J550" s="221">
        <v>0</v>
      </c>
      <c r="K550" s="221">
        <v>0</v>
      </c>
      <c r="L550" s="221">
        <v>0</v>
      </c>
      <c r="M550" s="221">
        <v>0</v>
      </c>
      <c r="N550" s="221">
        <v>0</v>
      </c>
      <c r="O550" s="221">
        <v>0</v>
      </c>
      <c r="P550" s="221">
        <v>0</v>
      </c>
      <c r="Q550" s="221">
        <v>0</v>
      </c>
      <c r="R550" s="221">
        <v>0</v>
      </c>
      <c r="S550" s="221">
        <v>0</v>
      </c>
      <c r="T550" s="221">
        <v>0</v>
      </c>
      <c r="U550" s="221">
        <v>0</v>
      </c>
      <c r="V550" s="221">
        <v>0</v>
      </c>
      <c r="W550" s="218">
        <v>0.03</v>
      </c>
      <c r="X550" s="219">
        <v>1.5E-3</v>
      </c>
    </row>
    <row r="551" spans="1:24" s="15" customFormat="1">
      <c r="A551" s="18"/>
      <c r="B551" s="225" t="s">
        <v>127</v>
      </c>
      <c r="C551" s="237">
        <v>1.2E-2</v>
      </c>
      <c r="D551" s="221">
        <v>0</v>
      </c>
      <c r="E551" s="221">
        <v>0</v>
      </c>
      <c r="F551" s="221">
        <v>0</v>
      </c>
      <c r="G551" s="221">
        <v>0</v>
      </c>
      <c r="H551" s="221">
        <v>0</v>
      </c>
      <c r="I551" s="221">
        <v>0</v>
      </c>
      <c r="J551" s="221">
        <v>0</v>
      </c>
      <c r="K551" s="221">
        <v>0</v>
      </c>
      <c r="L551" s="221">
        <v>0</v>
      </c>
      <c r="M551" s="221">
        <v>0</v>
      </c>
      <c r="N551" s="221">
        <v>0</v>
      </c>
      <c r="O551" s="221">
        <v>0</v>
      </c>
      <c r="P551" s="221">
        <v>0</v>
      </c>
      <c r="Q551" s="221">
        <v>0</v>
      </c>
      <c r="R551" s="221">
        <v>0</v>
      </c>
      <c r="S551" s="221">
        <v>0</v>
      </c>
      <c r="T551" s="221">
        <v>0</v>
      </c>
      <c r="U551" s="221">
        <v>0</v>
      </c>
      <c r="V551" s="221">
        <v>0</v>
      </c>
      <c r="W551" s="218">
        <v>1.2E-2</v>
      </c>
      <c r="X551" s="219">
        <v>6.0000000000000006E-4</v>
      </c>
    </row>
    <row r="552" spans="1:24" s="15" customFormat="1">
      <c r="A552" s="18"/>
      <c r="B552" s="225" t="s">
        <v>128</v>
      </c>
      <c r="C552" s="237">
        <v>2.5000000000000001E-3</v>
      </c>
      <c r="D552" s="221">
        <v>0</v>
      </c>
      <c r="E552" s="221">
        <v>0</v>
      </c>
      <c r="F552" s="221">
        <v>0</v>
      </c>
      <c r="G552" s="221">
        <v>0</v>
      </c>
      <c r="H552" s="221">
        <v>0</v>
      </c>
      <c r="I552" s="221">
        <v>0</v>
      </c>
      <c r="J552" s="221">
        <v>0</v>
      </c>
      <c r="K552" s="221">
        <v>0</v>
      </c>
      <c r="L552" s="221">
        <v>0</v>
      </c>
      <c r="M552" s="221">
        <v>0</v>
      </c>
      <c r="N552" s="221">
        <v>0</v>
      </c>
      <c r="O552" s="221">
        <v>0</v>
      </c>
      <c r="P552" s="221">
        <v>0</v>
      </c>
      <c r="Q552" s="221">
        <v>0</v>
      </c>
      <c r="R552" s="221">
        <v>0</v>
      </c>
      <c r="S552" s="221">
        <v>0</v>
      </c>
      <c r="T552" s="221">
        <v>0</v>
      </c>
      <c r="U552" s="221">
        <v>0</v>
      </c>
      <c r="V552" s="221">
        <v>0</v>
      </c>
      <c r="W552" s="218">
        <v>2.5000000000000001E-3</v>
      </c>
      <c r="X552" s="219">
        <v>1.25E-4</v>
      </c>
    </row>
    <row r="553" spans="1:24" s="351" customFormat="1">
      <c r="A553" s="18"/>
      <c r="B553" s="225" t="s">
        <v>129</v>
      </c>
      <c r="C553" s="821" t="s">
        <v>32</v>
      </c>
      <c r="D553" s="821"/>
      <c r="E553" s="821"/>
      <c r="F553" s="821"/>
      <c r="G553" s="821"/>
      <c r="H553" s="821"/>
      <c r="I553" s="821"/>
      <c r="J553" s="821"/>
      <c r="K553" s="821"/>
      <c r="L553" s="821"/>
      <c r="M553" s="821"/>
      <c r="N553" s="821"/>
      <c r="O553" s="821"/>
      <c r="P553" s="821"/>
      <c r="Q553" s="821"/>
      <c r="R553" s="821"/>
      <c r="S553" s="821"/>
      <c r="T553" s="821"/>
      <c r="U553" s="821"/>
      <c r="V553" s="822"/>
      <c r="W553" s="218"/>
      <c r="X553" s="219"/>
    </row>
    <row r="554" spans="1:24" s="351" customFormat="1">
      <c r="A554" s="18"/>
      <c r="B554" s="225" t="s">
        <v>290</v>
      </c>
      <c r="C554" s="821" t="s">
        <v>32</v>
      </c>
      <c r="D554" s="821"/>
      <c r="E554" s="821"/>
      <c r="F554" s="821"/>
      <c r="G554" s="821"/>
      <c r="H554" s="821"/>
      <c r="I554" s="821"/>
      <c r="J554" s="821"/>
      <c r="K554" s="821"/>
      <c r="L554" s="821"/>
      <c r="M554" s="821"/>
      <c r="N554" s="821"/>
      <c r="O554" s="821"/>
      <c r="P554" s="821"/>
      <c r="Q554" s="821"/>
      <c r="R554" s="821"/>
      <c r="S554" s="821"/>
      <c r="T554" s="821"/>
      <c r="U554" s="821"/>
      <c r="V554" s="822"/>
      <c r="W554" s="218"/>
      <c r="X554" s="219"/>
    </row>
    <row r="555" spans="1:24" s="351" customFormat="1">
      <c r="A555" s="18"/>
      <c r="B555" s="225" t="s">
        <v>291</v>
      </c>
      <c r="C555" s="821" t="s">
        <v>32</v>
      </c>
      <c r="D555" s="821"/>
      <c r="E555" s="821"/>
      <c r="F555" s="821"/>
      <c r="G555" s="821"/>
      <c r="H555" s="821"/>
      <c r="I555" s="821"/>
      <c r="J555" s="821"/>
      <c r="K555" s="821"/>
      <c r="L555" s="821"/>
      <c r="M555" s="821"/>
      <c r="N555" s="821"/>
      <c r="O555" s="821"/>
      <c r="P555" s="821"/>
      <c r="Q555" s="821"/>
      <c r="R555" s="821"/>
      <c r="S555" s="821"/>
      <c r="T555" s="821"/>
      <c r="U555" s="821"/>
      <c r="V555" s="822"/>
      <c r="W555" s="218"/>
      <c r="X555" s="219"/>
    </row>
    <row r="556" spans="1:24" s="15" customFormat="1">
      <c r="A556" s="18"/>
      <c r="B556" s="225" t="s">
        <v>292</v>
      </c>
      <c r="C556" s="157">
        <v>0</v>
      </c>
      <c r="D556" s="157">
        <v>0</v>
      </c>
      <c r="E556" s="157">
        <v>0</v>
      </c>
      <c r="F556" s="157">
        <v>0</v>
      </c>
      <c r="G556" s="157">
        <v>0</v>
      </c>
      <c r="H556" s="157">
        <v>0</v>
      </c>
      <c r="I556" s="157">
        <v>0</v>
      </c>
      <c r="J556" s="157">
        <v>0</v>
      </c>
      <c r="K556" s="157">
        <v>0</v>
      </c>
      <c r="L556" s="157">
        <v>1.2E-2</v>
      </c>
      <c r="M556" s="157">
        <v>0</v>
      </c>
      <c r="N556" s="157">
        <v>0</v>
      </c>
      <c r="O556" s="157">
        <v>0</v>
      </c>
      <c r="P556" s="157">
        <v>0</v>
      </c>
      <c r="Q556" s="157">
        <v>0</v>
      </c>
      <c r="R556" s="157">
        <v>0</v>
      </c>
      <c r="S556" s="157">
        <v>0</v>
      </c>
      <c r="T556" s="157">
        <v>0</v>
      </c>
      <c r="U556" s="157">
        <v>0</v>
      </c>
      <c r="V556" s="157">
        <v>0</v>
      </c>
      <c r="W556" s="124">
        <v>1.2E-2</v>
      </c>
      <c r="X556" s="125">
        <v>6.0000000000000006E-4</v>
      </c>
    </row>
    <row r="557" spans="1:24" s="15" customFormat="1">
      <c r="A557" s="18"/>
      <c r="B557" s="225" t="s">
        <v>133</v>
      </c>
      <c r="C557" s="157">
        <v>0</v>
      </c>
      <c r="D557" s="157">
        <v>0</v>
      </c>
      <c r="E557" s="157">
        <v>0</v>
      </c>
      <c r="F557" s="157">
        <v>0</v>
      </c>
      <c r="G557" s="157">
        <v>0</v>
      </c>
      <c r="H557" s="157">
        <v>0</v>
      </c>
      <c r="I557" s="157">
        <v>0</v>
      </c>
      <c r="J557" s="157">
        <v>0</v>
      </c>
      <c r="K557" s="157">
        <v>0</v>
      </c>
      <c r="L557" s="157">
        <v>1.2E-2</v>
      </c>
      <c r="M557" s="157">
        <v>0</v>
      </c>
      <c r="N557" s="157">
        <v>0</v>
      </c>
      <c r="O557" s="157">
        <v>0</v>
      </c>
      <c r="P557" s="157">
        <v>0</v>
      </c>
      <c r="Q557" s="157">
        <v>0</v>
      </c>
      <c r="R557" s="157">
        <v>0</v>
      </c>
      <c r="S557" s="157">
        <v>0</v>
      </c>
      <c r="T557" s="157">
        <v>0</v>
      </c>
      <c r="U557" s="157">
        <v>0</v>
      </c>
      <c r="V557" s="157">
        <v>0</v>
      </c>
      <c r="W557" s="124">
        <v>1.2E-2</v>
      </c>
      <c r="X557" s="125">
        <v>6.0000000000000006E-4</v>
      </c>
    </row>
    <row r="558" spans="1:24" s="118" customFormat="1">
      <c r="A558" s="154"/>
      <c r="B558" s="121" t="s">
        <v>134</v>
      </c>
      <c r="C558" s="157">
        <v>0</v>
      </c>
      <c r="D558" s="157">
        <v>0</v>
      </c>
      <c r="E558" s="157">
        <v>0</v>
      </c>
      <c r="F558" s="157">
        <v>0</v>
      </c>
      <c r="G558" s="157">
        <v>0</v>
      </c>
      <c r="H558" s="157">
        <v>0</v>
      </c>
      <c r="I558" s="157">
        <v>0</v>
      </c>
      <c r="J558" s="157">
        <v>0</v>
      </c>
      <c r="K558" s="157">
        <v>0</v>
      </c>
      <c r="L558" s="157">
        <v>1.2E-2</v>
      </c>
      <c r="M558" s="157">
        <v>0</v>
      </c>
      <c r="N558" s="157">
        <v>0</v>
      </c>
      <c r="O558" s="157">
        <v>0</v>
      </c>
      <c r="P558" s="157">
        <v>0</v>
      </c>
      <c r="Q558" s="157">
        <v>0</v>
      </c>
      <c r="R558" s="157">
        <v>0</v>
      </c>
      <c r="S558" s="157">
        <v>0</v>
      </c>
      <c r="T558" s="157">
        <v>0</v>
      </c>
      <c r="U558" s="157">
        <v>0</v>
      </c>
      <c r="V558" s="157">
        <v>0</v>
      </c>
      <c r="W558" s="124">
        <v>1.2E-2</v>
      </c>
      <c r="X558" s="125">
        <v>6.0000000000000006E-4</v>
      </c>
    </row>
    <row r="559" spans="1:24" s="118" customFormat="1">
      <c r="A559" s="154"/>
      <c r="B559" s="121" t="s">
        <v>135</v>
      </c>
      <c r="C559" s="157">
        <v>0</v>
      </c>
      <c r="D559" s="157">
        <v>0</v>
      </c>
      <c r="E559" s="157">
        <v>0</v>
      </c>
      <c r="F559" s="157">
        <v>0</v>
      </c>
      <c r="G559" s="157">
        <v>0</v>
      </c>
      <c r="H559" s="157">
        <v>0</v>
      </c>
      <c r="I559" s="157">
        <v>0</v>
      </c>
      <c r="J559" s="157">
        <v>0</v>
      </c>
      <c r="K559" s="157">
        <v>0</v>
      </c>
      <c r="L559" s="157">
        <v>1.2E-2</v>
      </c>
      <c r="M559" s="157">
        <v>0</v>
      </c>
      <c r="N559" s="157">
        <v>0</v>
      </c>
      <c r="O559" s="157">
        <v>0</v>
      </c>
      <c r="P559" s="157">
        <v>0</v>
      </c>
      <c r="Q559" s="157">
        <v>0</v>
      </c>
      <c r="R559" s="157">
        <v>0</v>
      </c>
      <c r="S559" s="157">
        <v>0</v>
      </c>
      <c r="T559" s="157">
        <v>0</v>
      </c>
      <c r="U559" s="157">
        <v>0</v>
      </c>
      <c r="V559" s="157">
        <v>0</v>
      </c>
      <c r="W559" s="124">
        <v>1.2E-2</v>
      </c>
      <c r="X559" s="125">
        <v>6.0000000000000006E-4</v>
      </c>
    </row>
    <row r="560" spans="1:24" s="335" customFormat="1">
      <c r="A560" s="333"/>
      <c r="B560" s="334" t="s">
        <v>285</v>
      </c>
      <c r="C560" s="222">
        <v>7.350000000000001E-2</v>
      </c>
      <c r="D560" s="222">
        <v>2.6249999999999999E-2</v>
      </c>
      <c r="E560" s="222">
        <v>1.4999999999999999E-2</v>
      </c>
      <c r="F560" s="222">
        <v>5.0000000000000001E-3</v>
      </c>
      <c r="G560" s="222">
        <v>0</v>
      </c>
      <c r="H560" s="222">
        <v>0</v>
      </c>
      <c r="I560" s="222">
        <v>0</v>
      </c>
      <c r="J560" s="222">
        <v>0</v>
      </c>
      <c r="K560" s="222">
        <v>0</v>
      </c>
      <c r="L560" s="222">
        <v>7.1999999999999995E-2</v>
      </c>
      <c r="M560" s="222">
        <v>0</v>
      </c>
      <c r="N560" s="222">
        <v>0</v>
      </c>
      <c r="O560" s="222">
        <v>0</v>
      </c>
      <c r="P560" s="222">
        <v>0</v>
      </c>
      <c r="Q560" s="222">
        <v>0</v>
      </c>
      <c r="R560" s="222">
        <v>0</v>
      </c>
      <c r="S560" s="222">
        <v>0</v>
      </c>
      <c r="T560" s="222">
        <v>0</v>
      </c>
      <c r="U560" s="222">
        <v>0</v>
      </c>
      <c r="V560" s="222">
        <v>0</v>
      </c>
      <c r="W560" s="132">
        <v>0.19175</v>
      </c>
      <c r="X560" s="133">
        <v>9.5875000000000005E-3</v>
      </c>
    </row>
    <row r="561" spans="1:24" s="15" customFormat="1">
      <c r="A561" s="18"/>
      <c r="B561" s="225"/>
      <c r="C561" s="237"/>
      <c r="D561" s="237"/>
      <c r="E561" s="237"/>
      <c r="F561" s="237"/>
      <c r="G561" s="221"/>
      <c r="H561" s="221"/>
      <c r="I561" s="221"/>
      <c r="J561" s="221"/>
      <c r="K561" s="221"/>
      <c r="L561" s="221"/>
      <c r="M561" s="221"/>
      <c r="N561" s="221"/>
      <c r="O561" s="221"/>
      <c r="P561" s="221"/>
      <c r="Q561" s="221"/>
      <c r="R561" s="221"/>
      <c r="S561" s="221"/>
      <c r="T561" s="221"/>
      <c r="U561" s="221"/>
      <c r="V561" s="221"/>
      <c r="W561" s="218"/>
      <c r="X561" s="219"/>
    </row>
    <row r="562" spans="1:24" s="15" customFormat="1">
      <c r="A562" s="18"/>
      <c r="B562" s="336" t="s">
        <v>286</v>
      </c>
      <c r="C562" s="237"/>
      <c r="D562" s="237"/>
      <c r="E562" s="237"/>
      <c r="F562" s="237"/>
      <c r="G562" s="221"/>
      <c r="H562" s="221"/>
      <c r="I562" s="221"/>
      <c r="J562" s="221"/>
      <c r="K562" s="221"/>
      <c r="L562" s="221"/>
      <c r="M562" s="221"/>
      <c r="N562" s="221"/>
      <c r="O562" s="221"/>
      <c r="P562" s="221"/>
      <c r="Q562" s="221"/>
      <c r="R562" s="221"/>
      <c r="S562" s="221"/>
      <c r="T562" s="221"/>
      <c r="U562" s="221"/>
      <c r="V562" s="221"/>
      <c r="W562" s="218"/>
      <c r="X562" s="219"/>
    </row>
    <row r="563" spans="1:24" s="15" customFormat="1">
      <c r="A563" s="18"/>
      <c r="B563" s="225" t="s">
        <v>122</v>
      </c>
      <c r="C563" s="237">
        <v>0</v>
      </c>
      <c r="D563" s="237">
        <v>0</v>
      </c>
      <c r="E563" s="237">
        <v>0</v>
      </c>
      <c r="F563" s="237">
        <v>0</v>
      </c>
      <c r="G563" s="237">
        <v>0</v>
      </c>
      <c r="H563" s="237">
        <v>0</v>
      </c>
      <c r="I563" s="237">
        <v>0</v>
      </c>
      <c r="J563" s="237">
        <v>0</v>
      </c>
      <c r="K563" s="237">
        <v>0</v>
      </c>
      <c r="L563" s="237">
        <v>50.5</v>
      </c>
      <c r="M563" s="237">
        <v>0</v>
      </c>
      <c r="N563" s="237">
        <v>0</v>
      </c>
      <c r="O563" s="237">
        <v>0</v>
      </c>
      <c r="P563" s="237">
        <v>0</v>
      </c>
      <c r="Q563" s="237">
        <v>0</v>
      </c>
      <c r="R563" s="237">
        <v>0</v>
      </c>
      <c r="S563" s="237">
        <v>0</v>
      </c>
      <c r="T563" s="237">
        <v>0</v>
      </c>
      <c r="U563" s="237">
        <v>0</v>
      </c>
      <c r="V563" s="237">
        <v>0</v>
      </c>
      <c r="W563" s="124">
        <v>50.5</v>
      </c>
      <c r="X563" s="125">
        <v>2.5249999999999999</v>
      </c>
    </row>
    <row r="564" spans="1:24" s="15" customFormat="1">
      <c r="A564" s="18"/>
      <c r="B564" s="225" t="s">
        <v>123</v>
      </c>
      <c r="C564" s="237">
        <v>29.94</v>
      </c>
      <c r="D564" s="237">
        <v>0</v>
      </c>
      <c r="E564" s="237">
        <v>0</v>
      </c>
      <c r="F564" s="237">
        <v>0</v>
      </c>
      <c r="G564" s="237">
        <v>0</v>
      </c>
      <c r="H564" s="237">
        <v>0</v>
      </c>
      <c r="I564" s="237">
        <v>0</v>
      </c>
      <c r="J564" s="237">
        <v>0</v>
      </c>
      <c r="K564" s="237">
        <v>0</v>
      </c>
      <c r="L564" s="237">
        <v>0</v>
      </c>
      <c r="M564" s="237">
        <v>0</v>
      </c>
      <c r="N564" s="237">
        <v>0</v>
      </c>
      <c r="O564" s="237">
        <v>0</v>
      </c>
      <c r="P564" s="237">
        <v>0</v>
      </c>
      <c r="Q564" s="237">
        <v>0</v>
      </c>
      <c r="R564" s="237">
        <v>0</v>
      </c>
      <c r="S564" s="237">
        <v>0</v>
      </c>
      <c r="T564" s="237">
        <v>0</v>
      </c>
      <c r="U564" s="237">
        <v>0</v>
      </c>
      <c r="V564" s="237">
        <v>0</v>
      </c>
      <c r="W564" s="124">
        <v>29.94</v>
      </c>
      <c r="X564" s="125">
        <v>1.4970000000000001</v>
      </c>
    </row>
    <row r="565" spans="1:24" s="15" customFormat="1">
      <c r="A565" s="18"/>
      <c r="B565" s="225" t="s">
        <v>289</v>
      </c>
      <c r="C565" s="237">
        <v>0</v>
      </c>
      <c r="D565" s="237">
        <v>0</v>
      </c>
      <c r="E565" s="237">
        <v>0</v>
      </c>
      <c r="F565" s="237">
        <v>0</v>
      </c>
      <c r="G565" s="237">
        <v>30</v>
      </c>
      <c r="H565" s="237">
        <v>0</v>
      </c>
      <c r="I565" s="237">
        <v>0</v>
      </c>
      <c r="J565" s="237">
        <v>0</v>
      </c>
      <c r="K565" s="237">
        <v>0</v>
      </c>
      <c r="L565" s="237">
        <v>0</v>
      </c>
      <c r="M565" s="237">
        <v>0</v>
      </c>
      <c r="N565" s="237">
        <v>0</v>
      </c>
      <c r="O565" s="237">
        <v>0</v>
      </c>
      <c r="P565" s="237">
        <v>0</v>
      </c>
      <c r="Q565" s="237">
        <v>0</v>
      </c>
      <c r="R565" s="237">
        <v>0</v>
      </c>
      <c r="S565" s="237">
        <v>0</v>
      </c>
      <c r="T565" s="237">
        <v>0</v>
      </c>
      <c r="U565" s="237">
        <v>0</v>
      </c>
      <c r="V565" s="237">
        <v>0</v>
      </c>
      <c r="W565" s="124">
        <v>30</v>
      </c>
      <c r="X565" s="125">
        <v>1.5</v>
      </c>
    </row>
    <row r="566" spans="1:24" s="15" customFormat="1">
      <c r="A566" s="18"/>
      <c r="B566" s="225" t="s">
        <v>126</v>
      </c>
      <c r="C566" s="237">
        <v>0</v>
      </c>
      <c r="D566" s="237">
        <v>0</v>
      </c>
      <c r="E566" s="237">
        <v>0</v>
      </c>
      <c r="F566" s="237">
        <v>0</v>
      </c>
      <c r="G566" s="237">
        <v>1.7</v>
      </c>
      <c r="H566" s="237">
        <v>0</v>
      </c>
      <c r="I566" s="237">
        <v>0</v>
      </c>
      <c r="J566" s="237">
        <v>0</v>
      </c>
      <c r="K566" s="237">
        <v>0</v>
      </c>
      <c r="L566" s="237">
        <v>0</v>
      </c>
      <c r="M566" s="237">
        <v>0</v>
      </c>
      <c r="N566" s="237">
        <v>0</v>
      </c>
      <c r="O566" s="237">
        <v>0</v>
      </c>
      <c r="P566" s="237">
        <v>0</v>
      </c>
      <c r="Q566" s="237">
        <v>0</v>
      </c>
      <c r="R566" s="237">
        <v>0</v>
      </c>
      <c r="S566" s="237">
        <v>0</v>
      </c>
      <c r="T566" s="237">
        <v>0</v>
      </c>
      <c r="U566" s="237">
        <v>0</v>
      </c>
      <c r="V566" s="237">
        <v>0</v>
      </c>
      <c r="W566" s="124">
        <v>1.7</v>
      </c>
      <c r="X566" s="125">
        <v>8.4999999999999992E-2</v>
      </c>
    </row>
    <row r="567" spans="1:24" s="15" customFormat="1">
      <c r="A567" s="18"/>
      <c r="B567" s="225" t="s">
        <v>127</v>
      </c>
      <c r="C567" s="237">
        <v>0</v>
      </c>
      <c r="D567" s="237">
        <v>0</v>
      </c>
      <c r="E567" s="237">
        <v>0</v>
      </c>
      <c r="F567" s="237">
        <v>0</v>
      </c>
      <c r="G567" s="237">
        <v>0</v>
      </c>
      <c r="H567" s="237">
        <v>0</v>
      </c>
      <c r="I567" s="237">
        <v>0</v>
      </c>
      <c r="J567" s="237">
        <v>0</v>
      </c>
      <c r="K567" s="237">
        <v>0</v>
      </c>
      <c r="L567" s="237">
        <v>0</v>
      </c>
      <c r="M567" s="237">
        <v>0</v>
      </c>
      <c r="N567" s="237">
        <v>0</v>
      </c>
      <c r="O567" s="237">
        <v>0</v>
      </c>
      <c r="P567" s="237">
        <v>0</v>
      </c>
      <c r="Q567" s="237">
        <v>0</v>
      </c>
      <c r="R567" s="237">
        <v>0</v>
      </c>
      <c r="S567" s="237">
        <v>0</v>
      </c>
      <c r="T567" s="237">
        <v>0</v>
      </c>
      <c r="U567" s="237">
        <v>0</v>
      </c>
      <c r="V567" s="237">
        <v>0</v>
      </c>
      <c r="W567" s="124">
        <v>0</v>
      </c>
      <c r="X567" s="125">
        <v>0</v>
      </c>
    </row>
    <row r="568" spans="1:24" s="15" customFormat="1">
      <c r="A568" s="18"/>
      <c r="B568" s="225" t="s">
        <v>128</v>
      </c>
      <c r="C568" s="237">
        <v>0</v>
      </c>
      <c r="D568" s="237">
        <v>26</v>
      </c>
      <c r="E568" s="237">
        <v>0</v>
      </c>
      <c r="F568" s="237">
        <v>0</v>
      </c>
      <c r="G568" s="237">
        <v>0</v>
      </c>
      <c r="H568" s="237">
        <v>0</v>
      </c>
      <c r="I568" s="237">
        <v>0</v>
      </c>
      <c r="J568" s="237">
        <v>0</v>
      </c>
      <c r="K568" s="237">
        <v>0</v>
      </c>
      <c r="L568" s="237">
        <v>0</v>
      </c>
      <c r="M568" s="237">
        <v>0</v>
      </c>
      <c r="N568" s="237">
        <v>0</v>
      </c>
      <c r="O568" s="237">
        <v>0</v>
      </c>
      <c r="P568" s="237">
        <v>0</v>
      </c>
      <c r="Q568" s="237">
        <v>0</v>
      </c>
      <c r="R568" s="237">
        <v>0</v>
      </c>
      <c r="S568" s="237">
        <v>0</v>
      </c>
      <c r="T568" s="237">
        <v>0</v>
      </c>
      <c r="U568" s="237">
        <v>0</v>
      </c>
      <c r="V568" s="237">
        <v>0</v>
      </c>
      <c r="W568" s="124">
        <v>26</v>
      </c>
      <c r="X568" s="125">
        <v>1.3</v>
      </c>
    </row>
    <row r="569" spans="1:24" s="15" customFormat="1">
      <c r="A569" s="18"/>
      <c r="B569" s="225" t="s">
        <v>129</v>
      </c>
      <c r="C569" s="237">
        <v>0</v>
      </c>
      <c r="D569" s="237">
        <v>12</v>
      </c>
      <c r="E569" s="237">
        <v>0</v>
      </c>
      <c r="F569" s="237">
        <v>0</v>
      </c>
      <c r="G569" s="237">
        <v>0</v>
      </c>
      <c r="H569" s="237">
        <v>0</v>
      </c>
      <c r="I569" s="237">
        <v>0</v>
      </c>
      <c r="J569" s="237">
        <v>0</v>
      </c>
      <c r="K569" s="237">
        <v>0</v>
      </c>
      <c r="L569" s="237">
        <v>0</v>
      </c>
      <c r="M569" s="237">
        <v>0</v>
      </c>
      <c r="N569" s="237">
        <v>0</v>
      </c>
      <c r="O569" s="237">
        <v>0</v>
      </c>
      <c r="P569" s="237">
        <v>0</v>
      </c>
      <c r="Q569" s="237">
        <v>0</v>
      </c>
      <c r="R569" s="237">
        <v>0</v>
      </c>
      <c r="S569" s="237">
        <v>0</v>
      </c>
      <c r="T569" s="237">
        <v>0</v>
      </c>
      <c r="U569" s="237">
        <v>0</v>
      </c>
      <c r="V569" s="237">
        <v>0</v>
      </c>
      <c r="W569" s="218">
        <v>12</v>
      </c>
      <c r="X569" s="219">
        <v>0.6</v>
      </c>
    </row>
    <row r="570" spans="1:24" s="15" customFormat="1">
      <c r="A570" s="18"/>
      <c r="B570" s="225" t="s">
        <v>290</v>
      </c>
      <c r="C570" s="237">
        <v>0</v>
      </c>
      <c r="D570" s="237">
        <v>0</v>
      </c>
      <c r="E570" s="237">
        <v>139</v>
      </c>
      <c r="F570" s="237">
        <v>0</v>
      </c>
      <c r="G570" s="237">
        <v>0</v>
      </c>
      <c r="H570" s="237">
        <v>0</v>
      </c>
      <c r="I570" s="237">
        <v>0</v>
      </c>
      <c r="J570" s="237">
        <v>0</v>
      </c>
      <c r="K570" s="237">
        <v>0</v>
      </c>
      <c r="L570" s="237">
        <v>0</v>
      </c>
      <c r="M570" s="237">
        <v>0</v>
      </c>
      <c r="N570" s="237">
        <v>0</v>
      </c>
      <c r="O570" s="237">
        <v>0</v>
      </c>
      <c r="P570" s="237">
        <v>0</v>
      </c>
      <c r="Q570" s="237">
        <v>0</v>
      </c>
      <c r="R570" s="237">
        <v>0</v>
      </c>
      <c r="S570" s="237">
        <v>0</v>
      </c>
      <c r="T570" s="237">
        <v>0</v>
      </c>
      <c r="U570" s="237">
        <v>0</v>
      </c>
      <c r="V570" s="237">
        <v>0</v>
      </c>
      <c r="W570" s="218">
        <v>139</v>
      </c>
      <c r="X570" s="219">
        <v>6.95</v>
      </c>
    </row>
    <row r="571" spans="1:24" s="15" customFormat="1">
      <c r="A571" s="18"/>
      <c r="B571" s="225" t="s">
        <v>291</v>
      </c>
      <c r="C571" s="237">
        <v>0</v>
      </c>
      <c r="D571" s="237">
        <v>47.8</v>
      </c>
      <c r="E571" s="237">
        <v>28</v>
      </c>
      <c r="F571" s="237">
        <v>0</v>
      </c>
      <c r="G571" s="237">
        <v>0</v>
      </c>
      <c r="H571" s="237">
        <v>0</v>
      </c>
      <c r="I571" s="237">
        <v>0</v>
      </c>
      <c r="J571" s="237">
        <v>0</v>
      </c>
      <c r="K571" s="237">
        <v>0</v>
      </c>
      <c r="L571" s="237">
        <v>0</v>
      </c>
      <c r="M571" s="237">
        <v>0</v>
      </c>
      <c r="N571" s="237">
        <v>0</v>
      </c>
      <c r="O571" s="237">
        <v>0</v>
      </c>
      <c r="P571" s="237">
        <v>0</v>
      </c>
      <c r="Q571" s="237">
        <v>0</v>
      </c>
      <c r="R571" s="237">
        <v>0</v>
      </c>
      <c r="S571" s="237">
        <v>0</v>
      </c>
      <c r="T571" s="237">
        <v>0</v>
      </c>
      <c r="U571" s="237">
        <v>0</v>
      </c>
      <c r="V571" s="237">
        <v>0</v>
      </c>
      <c r="W571" s="218">
        <v>75.8</v>
      </c>
      <c r="X571" s="219">
        <v>3.79</v>
      </c>
    </row>
    <row r="572" spans="1:24" s="15" customFormat="1">
      <c r="A572" s="18"/>
      <c r="B572" s="225" t="s">
        <v>292</v>
      </c>
      <c r="C572" s="237">
        <v>0</v>
      </c>
      <c r="D572" s="237">
        <v>0</v>
      </c>
      <c r="E572" s="237">
        <v>0</v>
      </c>
      <c r="F572" s="237">
        <v>0</v>
      </c>
      <c r="G572" s="237">
        <v>0</v>
      </c>
      <c r="H572" s="237">
        <v>0</v>
      </c>
      <c r="I572" s="237">
        <v>0</v>
      </c>
      <c r="J572" s="237">
        <v>0</v>
      </c>
      <c r="K572" s="237">
        <v>0</v>
      </c>
      <c r="L572" s="237">
        <v>37.925500000000007</v>
      </c>
      <c r="M572" s="237">
        <v>0</v>
      </c>
      <c r="N572" s="237">
        <v>0</v>
      </c>
      <c r="O572" s="237">
        <v>0</v>
      </c>
      <c r="P572" s="237">
        <v>0</v>
      </c>
      <c r="Q572" s="237">
        <v>0</v>
      </c>
      <c r="R572" s="237">
        <v>0</v>
      </c>
      <c r="S572" s="237">
        <v>0</v>
      </c>
      <c r="T572" s="237">
        <v>0</v>
      </c>
      <c r="U572" s="237">
        <v>0</v>
      </c>
      <c r="V572" s="237">
        <v>0</v>
      </c>
      <c r="W572" s="218">
        <v>37.925500000000007</v>
      </c>
      <c r="X572" s="219">
        <v>1.8962750000000004</v>
      </c>
    </row>
    <row r="573" spans="1:24" s="15" customFormat="1">
      <c r="A573" s="18"/>
      <c r="B573" s="225" t="s">
        <v>133</v>
      </c>
      <c r="C573" s="157">
        <v>0</v>
      </c>
      <c r="D573" s="157">
        <v>0</v>
      </c>
      <c r="E573" s="157">
        <v>0</v>
      </c>
      <c r="F573" s="157">
        <v>0</v>
      </c>
      <c r="G573" s="157">
        <v>0</v>
      </c>
      <c r="H573" s="157">
        <v>0</v>
      </c>
      <c r="I573" s="157">
        <v>0</v>
      </c>
      <c r="J573" s="157">
        <v>0</v>
      </c>
      <c r="K573" s="157">
        <v>0</v>
      </c>
      <c r="L573" s="157">
        <v>38.380000000000003</v>
      </c>
      <c r="M573" s="157">
        <v>0</v>
      </c>
      <c r="N573" s="157">
        <v>0</v>
      </c>
      <c r="O573" s="157">
        <v>0</v>
      </c>
      <c r="P573" s="157">
        <v>0</v>
      </c>
      <c r="Q573" s="157">
        <v>0</v>
      </c>
      <c r="R573" s="157">
        <v>0</v>
      </c>
      <c r="S573" s="157">
        <v>0</v>
      </c>
      <c r="T573" s="157">
        <v>0</v>
      </c>
      <c r="U573" s="157">
        <v>0</v>
      </c>
      <c r="V573" s="157">
        <v>0</v>
      </c>
      <c r="W573" s="124">
        <v>38.380000000000003</v>
      </c>
      <c r="X573" s="125">
        <v>1.919</v>
      </c>
    </row>
    <row r="574" spans="1:24" s="118" customFormat="1">
      <c r="A574" s="18"/>
      <c r="B574" s="121" t="s">
        <v>303</v>
      </c>
      <c r="C574" s="123">
        <v>0</v>
      </c>
      <c r="D574" s="123">
        <v>0</v>
      </c>
      <c r="E574" s="123">
        <v>0</v>
      </c>
      <c r="F574" s="123">
        <v>0</v>
      </c>
      <c r="G574" s="123">
        <v>0</v>
      </c>
      <c r="H574" s="123">
        <v>0</v>
      </c>
      <c r="I574" s="123">
        <v>0</v>
      </c>
      <c r="J574" s="123">
        <v>0</v>
      </c>
      <c r="K574" s="123">
        <v>0</v>
      </c>
      <c r="L574" s="123">
        <v>12.120000000000001</v>
      </c>
      <c r="M574" s="123">
        <v>0</v>
      </c>
      <c r="N574" s="123">
        <v>0</v>
      </c>
      <c r="O574" s="123">
        <v>0</v>
      </c>
      <c r="P574" s="123">
        <v>0</v>
      </c>
      <c r="Q574" s="123">
        <v>0</v>
      </c>
      <c r="R574" s="123">
        <v>0</v>
      </c>
      <c r="S574" s="123">
        <v>0</v>
      </c>
      <c r="T574" s="123">
        <v>0</v>
      </c>
      <c r="U574" s="123">
        <v>0</v>
      </c>
      <c r="V574" s="123">
        <v>0</v>
      </c>
      <c r="W574" s="124">
        <v>12.120000000000001</v>
      </c>
      <c r="X574" s="125">
        <v>0.60600000000000009</v>
      </c>
    </row>
    <row r="575" spans="1:24" s="118" customFormat="1">
      <c r="A575" s="18"/>
      <c r="B575" s="121" t="s">
        <v>304</v>
      </c>
      <c r="C575" s="123">
        <v>0</v>
      </c>
      <c r="D575" s="123">
        <v>0</v>
      </c>
      <c r="E575" s="123">
        <v>0</v>
      </c>
      <c r="F575" s="123">
        <v>0</v>
      </c>
      <c r="G575" s="123">
        <v>0</v>
      </c>
      <c r="H575" s="123">
        <v>0</v>
      </c>
      <c r="I575" s="123">
        <v>0</v>
      </c>
      <c r="J575" s="123">
        <v>0</v>
      </c>
      <c r="K575" s="123">
        <v>0</v>
      </c>
      <c r="L575" s="123">
        <v>16.16</v>
      </c>
      <c r="M575" s="123">
        <v>0</v>
      </c>
      <c r="N575" s="123">
        <v>0</v>
      </c>
      <c r="O575" s="123">
        <v>0</v>
      </c>
      <c r="P575" s="123">
        <v>0</v>
      </c>
      <c r="Q575" s="123">
        <v>0</v>
      </c>
      <c r="R575" s="123">
        <v>0</v>
      </c>
      <c r="S575" s="123">
        <v>0</v>
      </c>
      <c r="T575" s="123">
        <v>0</v>
      </c>
      <c r="U575" s="123">
        <v>0</v>
      </c>
      <c r="V575" s="123">
        <v>0</v>
      </c>
      <c r="W575" s="124">
        <v>16.16</v>
      </c>
      <c r="X575" s="125">
        <v>0.80800000000000005</v>
      </c>
    </row>
    <row r="576" spans="1:24" s="335" customFormat="1">
      <c r="A576" s="333"/>
      <c r="B576" s="334" t="s">
        <v>285</v>
      </c>
      <c r="C576" s="222">
        <v>29.94</v>
      </c>
      <c r="D576" s="222">
        <v>85.8</v>
      </c>
      <c r="E576" s="222">
        <v>167</v>
      </c>
      <c r="F576" s="222">
        <v>0</v>
      </c>
      <c r="G576" s="222">
        <v>31.7</v>
      </c>
      <c r="H576" s="222">
        <v>0</v>
      </c>
      <c r="I576" s="222">
        <v>0</v>
      </c>
      <c r="J576" s="222">
        <v>0</v>
      </c>
      <c r="K576" s="222">
        <v>0</v>
      </c>
      <c r="L576" s="222">
        <v>155.0855</v>
      </c>
      <c r="M576" s="222">
        <v>0</v>
      </c>
      <c r="N576" s="222">
        <v>0</v>
      </c>
      <c r="O576" s="222">
        <v>0</v>
      </c>
      <c r="P576" s="222">
        <v>0</v>
      </c>
      <c r="Q576" s="222">
        <v>0</v>
      </c>
      <c r="R576" s="222">
        <v>0</v>
      </c>
      <c r="S576" s="222">
        <v>0</v>
      </c>
      <c r="T576" s="222">
        <v>0</v>
      </c>
      <c r="U576" s="222">
        <v>0</v>
      </c>
      <c r="V576" s="222">
        <v>0</v>
      </c>
      <c r="W576" s="132">
        <v>469.52549999999997</v>
      </c>
      <c r="X576" s="133">
        <v>23.476274999999998</v>
      </c>
    </row>
    <row r="577" spans="1:24" s="15" customFormat="1">
      <c r="A577" s="18"/>
      <c r="B577" s="225"/>
      <c r="C577" s="237"/>
      <c r="D577" s="237"/>
      <c r="E577" s="237"/>
      <c r="F577" s="237"/>
      <c r="G577" s="221"/>
      <c r="H577" s="221"/>
      <c r="I577" s="221"/>
      <c r="J577" s="221"/>
      <c r="K577" s="221"/>
      <c r="L577" s="221"/>
      <c r="M577" s="221"/>
      <c r="N577" s="221"/>
      <c r="O577" s="221"/>
      <c r="P577" s="221"/>
      <c r="Q577" s="221"/>
      <c r="R577" s="221"/>
      <c r="S577" s="221"/>
      <c r="T577" s="221"/>
      <c r="U577" s="221"/>
      <c r="V577" s="221"/>
      <c r="W577" s="218"/>
      <c r="X577" s="219"/>
    </row>
    <row r="578" spans="1:24" s="15" customFormat="1">
      <c r="B578" s="127"/>
      <c r="C578" s="157"/>
      <c r="D578" s="157"/>
      <c r="E578" s="157"/>
      <c r="F578" s="157"/>
      <c r="G578" s="157"/>
      <c r="H578" s="157"/>
      <c r="I578" s="157"/>
      <c r="J578" s="157"/>
      <c r="K578" s="157"/>
      <c r="L578" s="157"/>
      <c r="M578" s="157"/>
      <c r="N578" s="157"/>
      <c r="O578" s="157"/>
      <c r="P578" s="157"/>
      <c r="Q578" s="157"/>
      <c r="R578" s="157"/>
      <c r="S578" s="157"/>
      <c r="T578" s="157"/>
      <c r="U578" s="157"/>
      <c r="V578" s="157"/>
      <c r="W578" s="240"/>
      <c r="X578" s="220"/>
    </row>
    <row r="579" spans="1:24" s="15" customFormat="1">
      <c r="B579" s="121" t="s">
        <v>70</v>
      </c>
      <c r="C579" s="221">
        <v>0</v>
      </c>
      <c r="D579" s="221">
        <v>0</v>
      </c>
      <c r="E579" s="221">
        <v>0</v>
      </c>
      <c r="F579" s="221">
        <v>0</v>
      </c>
      <c r="G579" s="221">
        <v>0</v>
      </c>
      <c r="H579" s="221">
        <v>0</v>
      </c>
      <c r="I579" s="221">
        <v>0</v>
      </c>
      <c r="J579" s="221">
        <v>0</v>
      </c>
      <c r="K579" s="221">
        <v>0</v>
      </c>
      <c r="L579" s="221">
        <v>0</v>
      </c>
      <c r="M579" s="221">
        <v>0</v>
      </c>
      <c r="N579" s="221">
        <v>0</v>
      </c>
      <c r="O579" s="221">
        <v>0</v>
      </c>
      <c r="P579" s="221">
        <v>0</v>
      </c>
      <c r="Q579" s="221">
        <v>0</v>
      </c>
      <c r="R579" s="221">
        <v>0</v>
      </c>
      <c r="S579" s="221">
        <v>0</v>
      </c>
      <c r="T579" s="221">
        <v>0</v>
      </c>
      <c r="U579" s="221">
        <v>0</v>
      </c>
      <c r="V579" s="221">
        <v>0</v>
      </c>
      <c r="W579" s="218">
        <v>0</v>
      </c>
      <c r="X579" s="219">
        <v>0</v>
      </c>
    </row>
    <row r="580" spans="1:24" s="15" customFormat="1">
      <c r="B580" s="121"/>
      <c r="C580" s="221"/>
      <c r="D580" s="221"/>
      <c r="E580" s="221"/>
      <c r="F580" s="221"/>
      <c r="G580" s="221"/>
      <c r="H580" s="221"/>
      <c r="I580" s="221"/>
      <c r="J580" s="221"/>
      <c r="K580" s="221"/>
      <c r="L580" s="221"/>
      <c r="M580" s="221"/>
      <c r="N580" s="221"/>
      <c r="O580" s="221"/>
      <c r="P580" s="221"/>
      <c r="Q580" s="221"/>
      <c r="R580" s="221"/>
      <c r="S580" s="221"/>
      <c r="T580" s="221"/>
      <c r="U580" s="221"/>
      <c r="V580" s="221"/>
      <c r="W580" s="240"/>
      <c r="X580" s="220"/>
    </row>
    <row r="581" spans="1:24" s="15" customFormat="1">
      <c r="B581" s="128" t="s">
        <v>71</v>
      </c>
      <c r="C581" s="157">
        <v>30.013500000000001</v>
      </c>
      <c r="D581" s="157">
        <v>85.826250000000002</v>
      </c>
      <c r="E581" s="157">
        <v>167.01499999999999</v>
      </c>
      <c r="F581" s="157">
        <v>5.0000000000000001E-3</v>
      </c>
      <c r="G581" s="157">
        <v>31.7</v>
      </c>
      <c r="H581" s="157">
        <v>0</v>
      </c>
      <c r="I581" s="157">
        <v>0</v>
      </c>
      <c r="J581" s="157">
        <v>0</v>
      </c>
      <c r="K581" s="157">
        <v>0</v>
      </c>
      <c r="L581" s="157">
        <v>155.1575</v>
      </c>
      <c r="M581" s="157">
        <v>0</v>
      </c>
      <c r="N581" s="157">
        <v>0</v>
      </c>
      <c r="O581" s="157">
        <v>0</v>
      </c>
      <c r="P581" s="157">
        <v>0</v>
      </c>
      <c r="Q581" s="157">
        <v>0</v>
      </c>
      <c r="R581" s="157">
        <v>0</v>
      </c>
      <c r="S581" s="157">
        <v>0</v>
      </c>
      <c r="T581" s="157">
        <v>0</v>
      </c>
      <c r="U581" s="157">
        <v>0</v>
      </c>
      <c r="V581" s="157">
        <v>0</v>
      </c>
      <c r="W581" s="218">
        <v>469.71724999999992</v>
      </c>
      <c r="X581" s="219">
        <v>23.485862499999996</v>
      </c>
    </row>
    <row r="582" spans="1:24" s="15" customFormat="1">
      <c r="B582" s="128" t="s">
        <v>72</v>
      </c>
      <c r="C582" s="157">
        <v>0</v>
      </c>
      <c r="D582" s="157">
        <v>0</v>
      </c>
      <c r="E582" s="157">
        <v>0</v>
      </c>
      <c r="F582" s="157">
        <v>0</v>
      </c>
      <c r="G582" s="157">
        <v>0</v>
      </c>
      <c r="H582" s="157">
        <v>0</v>
      </c>
      <c r="I582" s="157">
        <v>0</v>
      </c>
      <c r="J582" s="157">
        <v>0</v>
      </c>
      <c r="K582" s="157">
        <v>0</v>
      </c>
      <c r="L582" s="157">
        <v>0</v>
      </c>
      <c r="M582" s="157">
        <v>0</v>
      </c>
      <c r="N582" s="157">
        <v>0</v>
      </c>
      <c r="O582" s="157">
        <v>0</v>
      </c>
      <c r="P582" s="157">
        <v>0</v>
      </c>
      <c r="Q582" s="157">
        <v>0</v>
      </c>
      <c r="R582" s="157">
        <v>0</v>
      </c>
      <c r="S582" s="157">
        <v>0</v>
      </c>
      <c r="T582" s="157">
        <v>0</v>
      </c>
      <c r="U582" s="157">
        <v>0</v>
      </c>
      <c r="V582" s="157">
        <v>0</v>
      </c>
      <c r="W582" s="218">
        <v>0</v>
      </c>
      <c r="X582" s="219">
        <v>0</v>
      </c>
    </row>
    <row r="583" spans="1:24" s="15" customFormat="1">
      <c r="A583" s="129"/>
      <c r="B583" s="130" t="s">
        <v>22</v>
      </c>
      <c r="C583" s="222">
        <v>30.013500000000001</v>
      </c>
      <c r="D583" s="222">
        <v>85.826250000000002</v>
      </c>
      <c r="E583" s="222">
        <v>167.01499999999999</v>
      </c>
      <c r="F583" s="222">
        <v>5.0000000000000001E-3</v>
      </c>
      <c r="G583" s="222">
        <v>31.7</v>
      </c>
      <c r="H583" s="222">
        <v>0</v>
      </c>
      <c r="I583" s="222">
        <v>0</v>
      </c>
      <c r="J583" s="222">
        <v>0</v>
      </c>
      <c r="K583" s="222">
        <v>0</v>
      </c>
      <c r="L583" s="222">
        <v>155.1575</v>
      </c>
      <c r="M583" s="222">
        <v>0</v>
      </c>
      <c r="N583" s="222">
        <v>0</v>
      </c>
      <c r="O583" s="222">
        <v>0</v>
      </c>
      <c r="P583" s="222">
        <v>0</v>
      </c>
      <c r="Q583" s="222">
        <v>0</v>
      </c>
      <c r="R583" s="222">
        <v>0</v>
      </c>
      <c r="S583" s="222">
        <v>0</v>
      </c>
      <c r="T583" s="222">
        <v>0</v>
      </c>
      <c r="U583" s="222">
        <v>0</v>
      </c>
      <c r="V583" s="222">
        <v>0</v>
      </c>
      <c r="W583" s="223">
        <v>469.71724999999992</v>
      </c>
      <c r="X583" s="224">
        <v>23.485862499999996</v>
      </c>
    </row>
    <row r="584" spans="1:24" s="15" customFormat="1">
      <c r="A584" s="129"/>
      <c r="B584" s="135"/>
      <c r="C584" s="316"/>
      <c r="D584" s="316"/>
      <c r="E584" s="316"/>
      <c r="F584" s="316"/>
      <c r="G584" s="316"/>
      <c r="H584" s="316"/>
      <c r="I584" s="316"/>
      <c r="J584" s="316"/>
      <c r="K584" s="316"/>
      <c r="L584" s="316"/>
      <c r="M584" s="316"/>
      <c r="N584" s="316"/>
      <c r="O584" s="316"/>
      <c r="P584" s="316"/>
      <c r="Q584" s="316"/>
      <c r="R584" s="316"/>
      <c r="S584" s="316"/>
      <c r="T584" s="316"/>
      <c r="U584" s="316"/>
      <c r="V584" s="316"/>
      <c r="W584" s="241"/>
      <c r="X584" s="317"/>
    </row>
    <row r="585" spans="1:24" s="15" customFormat="1">
      <c r="A585" s="126"/>
      <c r="B585" s="128" t="s">
        <v>15</v>
      </c>
      <c r="C585" s="157">
        <v>0.96618357487922713</v>
      </c>
      <c r="D585" s="157">
        <v>0.93351070036640305</v>
      </c>
      <c r="E585" s="157">
        <v>0.90194270566802237</v>
      </c>
      <c r="F585" s="157">
        <v>0.87144222769857238</v>
      </c>
      <c r="G585" s="157">
        <v>0.84197316685852419</v>
      </c>
      <c r="H585" s="157">
        <v>0.81350064430775282</v>
      </c>
      <c r="I585" s="157">
        <v>0.78599096068381913</v>
      </c>
      <c r="J585" s="157">
        <v>0.75941155621625056</v>
      </c>
      <c r="K585" s="157">
        <v>0.73373097218961414</v>
      </c>
      <c r="L585" s="157">
        <v>0.70891881370977217</v>
      </c>
      <c r="M585" s="157">
        <v>0.68494571372924851</v>
      </c>
      <c r="N585" s="157">
        <v>0.66178329828912896</v>
      </c>
      <c r="O585" s="157">
        <v>0.63940415293635666</v>
      </c>
      <c r="P585" s="157">
        <v>0.61778179027667302</v>
      </c>
      <c r="Q585" s="157">
        <v>0.59689061862480497</v>
      </c>
      <c r="R585" s="157">
        <v>0.57670591171478747</v>
      </c>
      <c r="S585" s="157">
        <v>0.55720377943457733</v>
      </c>
      <c r="T585" s="157">
        <v>0.53836113955031628</v>
      </c>
      <c r="U585" s="157">
        <v>0.52015569038677911</v>
      </c>
      <c r="V585" s="157">
        <v>0.50256588443167061</v>
      </c>
      <c r="W585" s="241"/>
      <c r="X585" s="242"/>
    </row>
    <row r="586" spans="1:24" s="15" customFormat="1" ht="13.5" thickBot="1">
      <c r="A586" s="141"/>
      <c r="B586" s="20" t="s">
        <v>16</v>
      </c>
      <c r="C586" s="226">
        <v>28.998550724637685</v>
      </c>
      <c r="D586" s="226">
        <v>80.119722747322001</v>
      </c>
      <c r="E586" s="226">
        <v>150.63796098714474</v>
      </c>
      <c r="F586" s="226">
        <v>4.3572111384928619E-3</v>
      </c>
      <c r="G586" s="226">
        <v>26.690549389415217</v>
      </c>
      <c r="H586" s="226">
        <v>0</v>
      </c>
      <c r="I586" s="226">
        <v>0</v>
      </c>
      <c r="J586" s="226">
        <v>0</v>
      </c>
      <c r="K586" s="226">
        <v>0</v>
      </c>
      <c r="L586" s="226">
        <v>109.99407083817397</v>
      </c>
      <c r="M586" s="226">
        <v>0</v>
      </c>
      <c r="N586" s="226">
        <v>0</v>
      </c>
      <c r="O586" s="226">
        <v>0</v>
      </c>
      <c r="P586" s="226">
        <v>0</v>
      </c>
      <c r="Q586" s="226">
        <v>0</v>
      </c>
      <c r="R586" s="226">
        <v>0</v>
      </c>
      <c r="S586" s="226">
        <v>0</v>
      </c>
      <c r="T586" s="226">
        <v>0</v>
      </c>
      <c r="U586" s="226">
        <v>0</v>
      </c>
      <c r="V586" s="226">
        <v>0</v>
      </c>
      <c r="W586" s="143">
        <v>396.44521189783205</v>
      </c>
      <c r="X586" s="227"/>
    </row>
    <row r="589" spans="1:24" s="15" customFormat="1" ht="19.5" customHeight="1">
      <c r="A589" s="228" t="s">
        <v>305</v>
      </c>
      <c r="B589" s="229"/>
      <c r="C589" s="229"/>
      <c r="D589" s="229"/>
      <c r="E589" s="229"/>
      <c r="F589" s="229"/>
      <c r="G589" s="229"/>
      <c r="H589" s="229"/>
      <c r="I589" s="229"/>
      <c r="J589" s="229"/>
      <c r="K589" s="229"/>
      <c r="L589" s="229"/>
      <c r="M589" s="229"/>
      <c r="N589" s="229"/>
      <c r="O589" s="229"/>
      <c r="P589" s="229"/>
      <c r="Q589" s="229"/>
      <c r="R589" s="229"/>
      <c r="S589" s="229"/>
      <c r="T589" s="229"/>
      <c r="U589" s="229"/>
      <c r="V589" s="229"/>
      <c r="W589" s="229"/>
      <c r="X589" s="229"/>
    </row>
    <row r="590" spans="1:24" s="15" customFormat="1" ht="20.25" customHeight="1" thickBot="1">
      <c r="A590" s="230" t="s">
        <v>120</v>
      </c>
      <c r="B590" s="229"/>
      <c r="C590" s="229"/>
      <c r="D590" s="229"/>
      <c r="E590" s="229"/>
      <c r="F590" s="229"/>
      <c r="G590" s="229"/>
      <c r="H590" s="229"/>
      <c r="I590" s="229"/>
      <c r="J590" s="229"/>
      <c r="K590" s="229"/>
      <c r="L590" s="229"/>
      <c r="M590" s="229"/>
      <c r="N590" s="229"/>
      <c r="O590" s="229"/>
      <c r="P590" s="229"/>
      <c r="Q590" s="229"/>
      <c r="R590" s="229"/>
      <c r="S590" s="229"/>
      <c r="T590" s="229"/>
      <c r="U590" s="229"/>
      <c r="V590" s="229"/>
      <c r="W590" s="229"/>
      <c r="X590" s="231"/>
    </row>
    <row r="591" spans="1:24" s="15" customFormat="1" ht="12.75" customHeight="1">
      <c r="A591" s="112" t="s">
        <v>2</v>
      </c>
      <c r="B591" s="113" t="s">
        <v>3</v>
      </c>
      <c r="C591" s="213">
        <v>2013</v>
      </c>
      <c r="D591" s="215">
        <v>2014</v>
      </c>
      <c r="E591" s="215">
        <v>2015</v>
      </c>
      <c r="F591" s="215">
        <v>2016</v>
      </c>
      <c r="G591" s="215">
        <v>2017</v>
      </c>
      <c r="H591" s="215">
        <v>2018</v>
      </c>
      <c r="I591" s="215">
        <v>2019</v>
      </c>
      <c r="J591" s="215">
        <v>2020</v>
      </c>
      <c r="K591" s="215">
        <v>2021</v>
      </c>
      <c r="L591" s="215">
        <v>2022</v>
      </c>
      <c r="M591" s="215">
        <v>2023</v>
      </c>
      <c r="N591" s="215">
        <v>2024</v>
      </c>
      <c r="O591" s="215">
        <v>2025</v>
      </c>
      <c r="P591" s="215">
        <v>2026</v>
      </c>
      <c r="Q591" s="215">
        <v>2027</v>
      </c>
      <c r="R591" s="215">
        <v>2028</v>
      </c>
      <c r="S591" s="215">
        <v>2029</v>
      </c>
      <c r="T591" s="215">
        <v>2030</v>
      </c>
      <c r="U591" s="215">
        <v>2031</v>
      </c>
      <c r="V591" s="232">
        <v>2032</v>
      </c>
      <c r="W591" s="664" t="s">
        <v>4</v>
      </c>
      <c r="X591" s="665" t="s">
        <v>5</v>
      </c>
    </row>
    <row r="592" spans="1:24" s="15" customFormat="1" ht="13.5" thickBot="1">
      <c r="A592" s="19" t="s">
        <v>6</v>
      </c>
      <c r="B592" s="20" t="s">
        <v>7</v>
      </c>
      <c r="C592" s="21">
        <v>1</v>
      </c>
      <c r="D592" s="21">
        <v>2</v>
      </c>
      <c r="E592" s="21">
        <v>3</v>
      </c>
      <c r="F592" s="21">
        <v>4</v>
      </c>
      <c r="G592" s="21">
        <v>5</v>
      </c>
      <c r="H592" s="21">
        <v>6</v>
      </c>
      <c r="I592" s="21">
        <v>7</v>
      </c>
      <c r="J592" s="21">
        <v>8</v>
      </c>
      <c r="K592" s="21">
        <v>9</v>
      </c>
      <c r="L592" s="21">
        <v>10</v>
      </c>
      <c r="M592" s="21">
        <v>11</v>
      </c>
      <c r="N592" s="21">
        <v>12</v>
      </c>
      <c r="O592" s="21">
        <v>13</v>
      </c>
      <c r="P592" s="21">
        <v>14</v>
      </c>
      <c r="Q592" s="21">
        <v>15</v>
      </c>
      <c r="R592" s="21">
        <v>16</v>
      </c>
      <c r="S592" s="21">
        <v>17</v>
      </c>
      <c r="T592" s="21">
        <v>18</v>
      </c>
      <c r="U592" s="21">
        <v>19</v>
      </c>
      <c r="V592" s="21">
        <v>20</v>
      </c>
      <c r="W592" s="661"/>
      <c r="X592" s="662"/>
    </row>
    <row r="593" spans="1:24" s="15" customFormat="1">
      <c r="A593" s="126"/>
      <c r="B593" s="183"/>
      <c r="C593" s="234"/>
      <c r="D593" s="12"/>
      <c r="E593" s="12"/>
      <c r="F593" s="12"/>
      <c r="G593" s="12"/>
      <c r="H593" s="12"/>
      <c r="I593" s="12"/>
      <c r="J593" s="12"/>
      <c r="K593" s="12"/>
      <c r="L593" s="12"/>
      <c r="M593" s="12"/>
      <c r="N593" s="12"/>
      <c r="O593" s="12"/>
      <c r="P593" s="12"/>
      <c r="Q593" s="12"/>
      <c r="R593" s="12"/>
      <c r="S593" s="12"/>
      <c r="T593" s="12"/>
      <c r="U593" s="12"/>
      <c r="V593" s="12"/>
      <c r="W593" s="216"/>
      <c r="X593" s="217"/>
    </row>
    <row r="594" spans="1:24" s="15" customFormat="1" ht="25.5">
      <c r="A594" s="18"/>
      <c r="B594" s="332" t="s">
        <v>121</v>
      </c>
      <c r="C594" s="234"/>
      <c r="D594" s="12"/>
      <c r="E594" s="12"/>
      <c r="F594" s="12"/>
      <c r="G594" s="12"/>
      <c r="H594" s="12"/>
      <c r="I594" s="12"/>
      <c r="J594" s="12"/>
      <c r="K594" s="12"/>
      <c r="L594" s="12"/>
      <c r="M594" s="12"/>
      <c r="N594" s="12"/>
      <c r="O594" s="12"/>
      <c r="P594" s="12"/>
      <c r="Q594" s="12"/>
      <c r="R594" s="12"/>
      <c r="S594" s="12"/>
      <c r="T594" s="12"/>
      <c r="U594" s="12"/>
      <c r="V594" s="12"/>
      <c r="W594" s="235"/>
      <c r="X594" s="14"/>
    </row>
    <row r="595" spans="1:24" s="15" customFormat="1">
      <c r="A595" s="18"/>
      <c r="B595" s="225" t="s">
        <v>302</v>
      </c>
      <c r="C595" s="821" t="s">
        <v>32</v>
      </c>
      <c r="D595" s="821"/>
      <c r="E595" s="821"/>
      <c r="F595" s="821"/>
      <c r="G595" s="821"/>
      <c r="H595" s="821"/>
      <c r="I595" s="821"/>
      <c r="J595" s="821"/>
      <c r="K595" s="821"/>
      <c r="L595" s="821"/>
      <c r="M595" s="821"/>
      <c r="N595" s="821"/>
      <c r="O595" s="821"/>
      <c r="P595" s="821"/>
      <c r="Q595" s="821"/>
      <c r="R595" s="821"/>
      <c r="S595" s="821"/>
      <c r="T595" s="821"/>
      <c r="U595" s="821"/>
      <c r="V595" s="822"/>
      <c r="W595" s="218"/>
      <c r="X595" s="219"/>
    </row>
    <row r="596" spans="1:24" s="335" customFormat="1">
      <c r="A596" s="333"/>
      <c r="B596" s="334" t="s">
        <v>285</v>
      </c>
      <c r="C596" s="222">
        <v>5.5999999999999999E-3</v>
      </c>
      <c r="D596" s="222">
        <v>0</v>
      </c>
      <c r="E596" s="222">
        <v>0</v>
      </c>
      <c r="F596" s="222">
        <v>0</v>
      </c>
      <c r="G596" s="222">
        <v>0</v>
      </c>
      <c r="H596" s="222">
        <v>0</v>
      </c>
      <c r="I596" s="222">
        <v>0</v>
      </c>
      <c r="J596" s="222">
        <v>0</v>
      </c>
      <c r="K596" s="222">
        <v>0</v>
      </c>
      <c r="L596" s="222">
        <v>0</v>
      </c>
      <c r="M596" s="222">
        <v>0</v>
      </c>
      <c r="N596" s="222">
        <v>0</v>
      </c>
      <c r="O596" s="222">
        <v>0</v>
      </c>
      <c r="P596" s="222">
        <v>0</v>
      </c>
      <c r="Q596" s="222">
        <v>0</v>
      </c>
      <c r="R596" s="222">
        <v>0</v>
      </c>
      <c r="S596" s="222">
        <v>0</v>
      </c>
      <c r="T596" s="222">
        <v>0</v>
      </c>
      <c r="U596" s="222">
        <v>0</v>
      </c>
      <c r="V596" s="222">
        <v>0</v>
      </c>
      <c r="W596" s="238">
        <v>5.5999999999999999E-3</v>
      </c>
      <c r="X596" s="239">
        <v>2.7999999999999998E-4</v>
      </c>
    </row>
    <row r="597" spans="1:24" s="15" customFormat="1">
      <c r="A597" s="18"/>
      <c r="B597" s="225"/>
      <c r="C597" s="237"/>
      <c r="D597" s="237"/>
      <c r="E597" s="237"/>
      <c r="F597" s="237"/>
      <c r="G597" s="221"/>
      <c r="H597" s="221"/>
      <c r="I597" s="221"/>
      <c r="J597" s="221"/>
      <c r="K597" s="221"/>
      <c r="L597" s="221"/>
      <c r="M597" s="221"/>
      <c r="N597" s="221"/>
      <c r="O597" s="221"/>
      <c r="P597" s="221"/>
      <c r="Q597" s="221"/>
      <c r="R597" s="221"/>
      <c r="S597" s="221"/>
      <c r="T597" s="221"/>
      <c r="U597" s="221"/>
      <c r="V597" s="221"/>
      <c r="W597" s="218"/>
      <c r="X597" s="219"/>
    </row>
    <row r="598" spans="1:24" s="15" customFormat="1">
      <c r="B598" s="127"/>
      <c r="C598" s="157"/>
      <c r="D598" s="157"/>
      <c r="E598" s="157"/>
      <c r="F598" s="157"/>
      <c r="G598" s="157"/>
      <c r="H598" s="157"/>
      <c r="I598" s="157"/>
      <c r="J598" s="157"/>
      <c r="K598" s="157"/>
      <c r="L598" s="157"/>
      <c r="M598" s="157"/>
      <c r="N598" s="157"/>
      <c r="O598" s="157"/>
      <c r="P598" s="157"/>
      <c r="Q598" s="157"/>
      <c r="R598" s="157"/>
      <c r="S598" s="157"/>
      <c r="T598" s="157"/>
      <c r="U598" s="157"/>
      <c r="V598" s="157"/>
      <c r="W598" s="240"/>
      <c r="X598" s="220"/>
    </row>
    <row r="599" spans="1:24" s="15" customFormat="1">
      <c r="B599" s="121" t="s">
        <v>70</v>
      </c>
      <c r="C599" s="221">
        <v>0</v>
      </c>
      <c r="D599" s="221">
        <v>0</v>
      </c>
      <c r="E599" s="221">
        <v>0</v>
      </c>
      <c r="F599" s="221">
        <v>0</v>
      </c>
      <c r="G599" s="221">
        <v>0</v>
      </c>
      <c r="H599" s="221">
        <v>0</v>
      </c>
      <c r="I599" s="221">
        <v>0</v>
      </c>
      <c r="J599" s="221">
        <v>0</v>
      </c>
      <c r="K599" s="221">
        <v>0</v>
      </c>
      <c r="L599" s="221">
        <v>0</v>
      </c>
      <c r="M599" s="221">
        <v>0</v>
      </c>
      <c r="N599" s="221">
        <v>0</v>
      </c>
      <c r="O599" s="221">
        <v>0</v>
      </c>
      <c r="P599" s="221">
        <v>0</v>
      </c>
      <c r="Q599" s="221">
        <v>0</v>
      </c>
      <c r="R599" s="221">
        <v>0</v>
      </c>
      <c r="S599" s="221">
        <v>0</v>
      </c>
      <c r="T599" s="221">
        <v>0</v>
      </c>
      <c r="U599" s="221">
        <v>0</v>
      </c>
      <c r="V599" s="221">
        <v>0</v>
      </c>
      <c r="W599" s="218">
        <v>0</v>
      </c>
      <c r="X599" s="219">
        <v>0</v>
      </c>
    </row>
    <row r="600" spans="1:24" s="15" customFormat="1">
      <c r="B600" s="121"/>
      <c r="C600" s="221"/>
      <c r="D600" s="221"/>
      <c r="E600" s="221"/>
      <c r="F600" s="221"/>
      <c r="G600" s="221"/>
      <c r="H600" s="221"/>
      <c r="I600" s="221"/>
      <c r="J600" s="221"/>
      <c r="K600" s="221"/>
      <c r="L600" s="221"/>
      <c r="M600" s="221"/>
      <c r="N600" s="221"/>
      <c r="O600" s="221"/>
      <c r="P600" s="221"/>
      <c r="Q600" s="221"/>
      <c r="R600" s="221"/>
      <c r="S600" s="221"/>
      <c r="T600" s="221"/>
      <c r="U600" s="221"/>
      <c r="V600" s="221"/>
      <c r="W600" s="240"/>
      <c r="X600" s="220"/>
    </row>
    <row r="601" spans="1:24" s="15" customFormat="1">
      <c r="B601" s="128" t="s">
        <v>71</v>
      </c>
      <c r="C601" s="157">
        <v>5.5999999999999999E-3</v>
      </c>
      <c r="D601" s="157">
        <v>0</v>
      </c>
      <c r="E601" s="157">
        <v>0</v>
      </c>
      <c r="F601" s="157">
        <v>0</v>
      </c>
      <c r="G601" s="157">
        <v>0</v>
      </c>
      <c r="H601" s="157">
        <v>0</v>
      </c>
      <c r="I601" s="157">
        <v>0</v>
      </c>
      <c r="J601" s="157">
        <v>0</v>
      </c>
      <c r="K601" s="157">
        <v>0</v>
      </c>
      <c r="L601" s="157">
        <v>0</v>
      </c>
      <c r="M601" s="157">
        <v>0</v>
      </c>
      <c r="N601" s="157">
        <v>0</v>
      </c>
      <c r="O601" s="157">
        <v>0</v>
      </c>
      <c r="P601" s="157">
        <v>0</v>
      </c>
      <c r="Q601" s="157">
        <v>0</v>
      </c>
      <c r="R601" s="157">
        <v>0</v>
      </c>
      <c r="S601" s="157">
        <v>0</v>
      </c>
      <c r="T601" s="157">
        <v>0</v>
      </c>
      <c r="U601" s="157">
        <v>0</v>
      </c>
      <c r="V601" s="157">
        <v>0</v>
      </c>
      <c r="W601" s="218">
        <v>5.5999999999999999E-3</v>
      </c>
      <c r="X601" s="219">
        <v>43.553312499999997</v>
      </c>
    </row>
    <row r="602" spans="1:24" s="15" customFormat="1">
      <c r="B602" s="128" t="s">
        <v>72</v>
      </c>
      <c r="C602" s="157">
        <v>0</v>
      </c>
      <c r="D602" s="157">
        <v>0</v>
      </c>
      <c r="E602" s="157">
        <v>0</v>
      </c>
      <c r="F602" s="157">
        <v>0</v>
      </c>
      <c r="G602" s="157">
        <v>0</v>
      </c>
      <c r="H602" s="157">
        <v>0</v>
      </c>
      <c r="I602" s="157">
        <v>0</v>
      </c>
      <c r="J602" s="157">
        <v>0</v>
      </c>
      <c r="K602" s="157">
        <v>0</v>
      </c>
      <c r="L602" s="157">
        <v>0</v>
      </c>
      <c r="M602" s="157">
        <v>0</v>
      </c>
      <c r="N602" s="157">
        <v>0</v>
      </c>
      <c r="O602" s="157">
        <v>0</v>
      </c>
      <c r="P602" s="157">
        <v>0</v>
      </c>
      <c r="Q602" s="157">
        <v>0</v>
      </c>
      <c r="R602" s="157">
        <v>0</v>
      </c>
      <c r="S602" s="157">
        <v>0</v>
      </c>
      <c r="T602" s="157">
        <v>0</v>
      </c>
      <c r="U602" s="157">
        <v>0</v>
      </c>
      <c r="V602" s="157">
        <v>0</v>
      </c>
      <c r="W602" s="218">
        <v>0</v>
      </c>
      <c r="X602" s="219">
        <v>0</v>
      </c>
    </row>
    <row r="603" spans="1:24" s="15" customFormat="1">
      <c r="A603" s="129"/>
      <c r="B603" s="130" t="s">
        <v>22</v>
      </c>
      <c r="C603" s="222">
        <v>5.5999999999999999E-3</v>
      </c>
      <c r="D603" s="222">
        <v>0</v>
      </c>
      <c r="E603" s="222">
        <v>0</v>
      </c>
      <c r="F603" s="222">
        <v>0</v>
      </c>
      <c r="G603" s="222">
        <v>0</v>
      </c>
      <c r="H603" s="222">
        <v>0</v>
      </c>
      <c r="I603" s="222">
        <v>0</v>
      </c>
      <c r="J603" s="222">
        <v>0</v>
      </c>
      <c r="K603" s="222">
        <v>0</v>
      </c>
      <c r="L603" s="222">
        <v>0</v>
      </c>
      <c r="M603" s="222">
        <v>0</v>
      </c>
      <c r="N603" s="222">
        <v>0</v>
      </c>
      <c r="O603" s="222">
        <v>0</v>
      </c>
      <c r="P603" s="222">
        <v>0</v>
      </c>
      <c r="Q603" s="222">
        <v>0</v>
      </c>
      <c r="R603" s="222">
        <v>0</v>
      </c>
      <c r="S603" s="222">
        <v>0</v>
      </c>
      <c r="T603" s="222">
        <v>0</v>
      </c>
      <c r="U603" s="222">
        <v>0</v>
      </c>
      <c r="V603" s="222">
        <v>0</v>
      </c>
      <c r="W603" s="218">
        <v>5.5999999999999999E-3</v>
      </c>
      <c r="X603" s="224">
        <v>43.553312499999997</v>
      </c>
    </row>
    <row r="604" spans="1:24" s="15" customFormat="1">
      <c r="A604" s="129"/>
      <c r="B604" s="135"/>
      <c r="C604" s="316"/>
      <c r="D604" s="316"/>
      <c r="E604" s="316"/>
      <c r="F604" s="316"/>
      <c r="G604" s="316"/>
      <c r="H604" s="316"/>
      <c r="I604" s="316"/>
      <c r="J604" s="316"/>
      <c r="K604" s="316"/>
      <c r="L604" s="316"/>
      <c r="M604" s="316"/>
      <c r="N604" s="316"/>
      <c r="O604" s="316"/>
      <c r="P604" s="316"/>
      <c r="Q604" s="316"/>
      <c r="R604" s="316"/>
      <c r="S604" s="316"/>
      <c r="T604" s="316"/>
      <c r="U604" s="316"/>
      <c r="V604" s="316"/>
      <c r="W604" s="241"/>
      <c r="X604" s="317"/>
    </row>
    <row r="605" spans="1:24" s="15" customFormat="1">
      <c r="A605" s="126"/>
      <c r="B605" s="128" t="s">
        <v>15</v>
      </c>
      <c r="C605" s="157">
        <v>0.96618357487922713</v>
      </c>
      <c r="D605" s="157">
        <v>0.93351070036640305</v>
      </c>
      <c r="E605" s="157">
        <v>0.90194270566802237</v>
      </c>
      <c r="F605" s="157">
        <v>0.87144222769857238</v>
      </c>
      <c r="G605" s="157">
        <v>0.84197316685852419</v>
      </c>
      <c r="H605" s="157">
        <v>0.81350064430775282</v>
      </c>
      <c r="I605" s="157">
        <v>0.78599096068381913</v>
      </c>
      <c r="J605" s="157">
        <v>0.75941155621625056</v>
      </c>
      <c r="K605" s="157">
        <v>0.73373097218961414</v>
      </c>
      <c r="L605" s="157">
        <v>0.70891881370977217</v>
      </c>
      <c r="M605" s="157">
        <v>0.68494571372924851</v>
      </c>
      <c r="N605" s="157">
        <v>0.66178329828912896</v>
      </c>
      <c r="O605" s="157">
        <v>0.63940415293635666</v>
      </c>
      <c r="P605" s="157">
        <v>0.61778179027667302</v>
      </c>
      <c r="Q605" s="157">
        <v>0.59689061862480497</v>
      </c>
      <c r="R605" s="157">
        <v>0.57670591171478747</v>
      </c>
      <c r="S605" s="157">
        <v>0.55720377943457733</v>
      </c>
      <c r="T605" s="157">
        <v>0.53836113955031628</v>
      </c>
      <c r="U605" s="157">
        <v>0.52015569038677911</v>
      </c>
      <c r="V605" s="157">
        <v>0.50256588443167061</v>
      </c>
      <c r="W605" s="241"/>
      <c r="X605" s="242"/>
    </row>
    <row r="606" spans="1:24" s="15" customFormat="1" ht="13.5" thickBot="1">
      <c r="A606" s="141"/>
      <c r="B606" s="20" t="s">
        <v>16</v>
      </c>
      <c r="C606" s="226">
        <v>5.4106280193236718E-3</v>
      </c>
      <c r="D606" s="226">
        <v>0</v>
      </c>
      <c r="E606" s="226">
        <v>0</v>
      </c>
      <c r="F606" s="226">
        <v>0</v>
      </c>
      <c r="G606" s="226">
        <v>0</v>
      </c>
      <c r="H606" s="226">
        <v>0</v>
      </c>
      <c r="I606" s="226">
        <v>0</v>
      </c>
      <c r="J606" s="226">
        <v>0</v>
      </c>
      <c r="K606" s="226">
        <v>0</v>
      </c>
      <c r="L606" s="226">
        <v>0</v>
      </c>
      <c r="M606" s="226">
        <v>0</v>
      </c>
      <c r="N606" s="226">
        <v>0</v>
      </c>
      <c r="O606" s="226">
        <v>0</v>
      </c>
      <c r="P606" s="226">
        <v>0</v>
      </c>
      <c r="Q606" s="226">
        <v>0</v>
      </c>
      <c r="R606" s="226">
        <v>0</v>
      </c>
      <c r="S606" s="226">
        <v>0</v>
      </c>
      <c r="T606" s="226">
        <v>0</v>
      </c>
      <c r="U606" s="226">
        <v>0</v>
      </c>
      <c r="V606" s="226">
        <v>0</v>
      </c>
      <c r="W606" s="143">
        <v>5.4106280193236718E-3</v>
      </c>
      <c r="X606" s="227"/>
    </row>
    <row r="609" spans="1:24" s="15" customFormat="1" ht="18.75" customHeight="1">
      <c r="A609" s="228" t="s">
        <v>306</v>
      </c>
      <c r="B609" s="229"/>
      <c r="C609" s="229"/>
      <c r="D609" s="229"/>
      <c r="E609" s="229"/>
      <c r="F609" s="229"/>
      <c r="G609" s="229"/>
      <c r="H609" s="229"/>
      <c r="I609" s="229"/>
      <c r="J609" s="229"/>
      <c r="K609" s="229"/>
      <c r="L609" s="229"/>
      <c r="M609" s="229"/>
      <c r="N609" s="229"/>
      <c r="O609" s="229"/>
      <c r="P609" s="229"/>
      <c r="Q609" s="229"/>
      <c r="R609" s="229"/>
      <c r="S609" s="229"/>
      <c r="T609" s="229"/>
      <c r="U609" s="229"/>
      <c r="V609" s="229"/>
      <c r="W609" s="229"/>
      <c r="X609" s="229"/>
    </row>
    <row r="610" spans="1:24" s="15" customFormat="1" ht="22.5" customHeight="1" thickBot="1">
      <c r="A610" s="230" t="s">
        <v>120</v>
      </c>
      <c r="B610" s="229"/>
      <c r="C610" s="229"/>
      <c r="D610" s="229"/>
      <c r="E610" s="229"/>
      <c r="F610" s="229"/>
      <c r="G610" s="229"/>
      <c r="H610" s="229"/>
      <c r="I610" s="229"/>
      <c r="J610" s="229"/>
      <c r="K610" s="229"/>
      <c r="L610" s="229"/>
      <c r="M610" s="229"/>
      <c r="N610" s="229"/>
      <c r="O610" s="229"/>
      <c r="P610" s="229"/>
      <c r="Q610" s="229"/>
      <c r="R610" s="229"/>
      <c r="S610" s="229"/>
      <c r="T610" s="229"/>
      <c r="U610" s="229"/>
      <c r="V610" s="229"/>
      <c r="W610" s="229"/>
      <c r="X610" s="231"/>
    </row>
    <row r="611" spans="1:24" s="15" customFormat="1" ht="12.75" customHeight="1">
      <c r="A611" s="112" t="s">
        <v>2</v>
      </c>
      <c r="B611" s="113" t="s">
        <v>3</v>
      </c>
      <c r="C611" s="213">
        <v>2013</v>
      </c>
      <c r="D611" s="215">
        <v>2014</v>
      </c>
      <c r="E611" s="215">
        <v>2015</v>
      </c>
      <c r="F611" s="215">
        <v>2016</v>
      </c>
      <c r="G611" s="215">
        <v>2017</v>
      </c>
      <c r="H611" s="215">
        <v>2018</v>
      </c>
      <c r="I611" s="215">
        <v>2019</v>
      </c>
      <c r="J611" s="215">
        <v>2020</v>
      </c>
      <c r="K611" s="215">
        <v>2021</v>
      </c>
      <c r="L611" s="215">
        <v>2022</v>
      </c>
      <c r="M611" s="215">
        <v>2023</v>
      </c>
      <c r="N611" s="215">
        <v>2024</v>
      </c>
      <c r="O611" s="215">
        <v>2025</v>
      </c>
      <c r="P611" s="215">
        <v>2026</v>
      </c>
      <c r="Q611" s="215">
        <v>2027</v>
      </c>
      <c r="R611" s="215">
        <v>2028</v>
      </c>
      <c r="S611" s="215">
        <v>2029</v>
      </c>
      <c r="T611" s="215">
        <v>2030</v>
      </c>
      <c r="U611" s="215">
        <v>2031</v>
      </c>
      <c r="V611" s="232">
        <v>2032</v>
      </c>
      <c r="W611" s="664" t="s">
        <v>4</v>
      </c>
      <c r="X611" s="665" t="s">
        <v>5</v>
      </c>
    </row>
    <row r="612" spans="1:24" s="15" customFormat="1" ht="13.5" thickBot="1">
      <c r="A612" s="19" t="s">
        <v>6</v>
      </c>
      <c r="B612" s="20" t="s">
        <v>7</v>
      </c>
      <c r="C612" s="21">
        <v>1</v>
      </c>
      <c r="D612" s="21">
        <v>2</v>
      </c>
      <c r="E612" s="21">
        <v>3</v>
      </c>
      <c r="F612" s="21">
        <v>4</v>
      </c>
      <c r="G612" s="21">
        <v>5</v>
      </c>
      <c r="H612" s="21">
        <v>6</v>
      </c>
      <c r="I612" s="21">
        <v>7</v>
      </c>
      <c r="J612" s="21">
        <v>8</v>
      </c>
      <c r="K612" s="21">
        <v>9</v>
      </c>
      <c r="L612" s="21">
        <v>10</v>
      </c>
      <c r="M612" s="21">
        <v>11</v>
      </c>
      <c r="N612" s="21">
        <v>12</v>
      </c>
      <c r="O612" s="21">
        <v>13</v>
      </c>
      <c r="P612" s="21">
        <v>14</v>
      </c>
      <c r="Q612" s="21">
        <v>15</v>
      </c>
      <c r="R612" s="21">
        <v>16</v>
      </c>
      <c r="S612" s="21">
        <v>17</v>
      </c>
      <c r="T612" s="21">
        <v>18</v>
      </c>
      <c r="U612" s="21">
        <v>19</v>
      </c>
      <c r="V612" s="21">
        <v>20</v>
      </c>
      <c r="W612" s="661"/>
      <c r="X612" s="662"/>
    </row>
    <row r="613" spans="1:24" s="15" customFormat="1">
      <c r="A613" s="126"/>
      <c r="B613" s="183"/>
      <c r="C613" s="234"/>
      <c r="D613" s="12"/>
      <c r="E613" s="12"/>
      <c r="F613" s="12"/>
      <c r="G613" s="12"/>
      <c r="H613" s="12"/>
      <c r="I613" s="12"/>
      <c r="J613" s="12"/>
      <c r="K613" s="12"/>
      <c r="L613" s="12"/>
      <c r="M613" s="12"/>
      <c r="N613" s="12"/>
      <c r="O613" s="12"/>
      <c r="P613" s="12"/>
      <c r="Q613" s="12"/>
      <c r="R613" s="12"/>
      <c r="S613" s="12"/>
      <c r="T613" s="12"/>
      <c r="U613" s="12"/>
      <c r="V613" s="12"/>
      <c r="W613" s="216"/>
      <c r="X613" s="217"/>
    </row>
    <row r="614" spans="1:24" s="15" customFormat="1" ht="25.5">
      <c r="A614" s="18"/>
      <c r="B614" s="332" t="s">
        <v>121</v>
      </c>
      <c r="C614" s="234"/>
      <c r="D614" s="12"/>
      <c r="E614" s="12"/>
      <c r="F614" s="12"/>
      <c r="G614" s="12"/>
      <c r="H614" s="12"/>
      <c r="I614" s="12"/>
      <c r="J614" s="12"/>
      <c r="K614" s="12"/>
      <c r="L614" s="12"/>
      <c r="M614" s="12"/>
      <c r="N614" s="12"/>
      <c r="O614" s="12"/>
      <c r="P614" s="12"/>
      <c r="Q614" s="12"/>
      <c r="R614" s="12"/>
      <c r="S614" s="12"/>
      <c r="T614" s="12"/>
      <c r="U614" s="12"/>
      <c r="V614" s="12"/>
      <c r="W614" s="235"/>
      <c r="X614" s="14"/>
    </row>
    <row r="615" spans="1:24" s="118" customFormat="1" ht="25.5">
      <c r="A615" s="154" t="s">
        <v>68</v>
      </c>
      <c r="B615" s="121" t="s">
        <v>118</v>
      </c>
      <c r="C615" s="157">
        <v>0</v>
      </c>
      <c r="D615" s="157">
        <v>0</v>
      </c>
      <c r="E615" s="157">
        <v>0</v>
      </c>
      <c r="F615" s="157">
        <v>0</v>
      </c>
      <c r="G615" s="157">
        <v>0</v>
      </c>
      <c r="H615" s="157">
        <v>0</v>
      </c>
      <c r="I615" s="157">
        <v>0</v>
      </c>
      <c r="J615" s="157">
        <v>0</v>
      </c>
      <c r="K615" s="157">
        <v>0</v>
      </c>
      <c r="L615" s="157">
        <v>1.2E-2</v>
      </c>
      <c r="M615" s="157">
        <v>0</v>
      </c>
      <c r="N615" s="157">
        <v>0</v>
      </c>
      <c r="O615" s="157">
        <v>0</v>
      </c>
      <c r="P615" s="157">
        <v>0</v>
      </c>
      <c r="Q615" s="157">
        <v>0</v>
      </c>
      <c r="R615" s="157">
        <v>0</v>
      </c>
      <c r="S615" s="157">
        <v>0</v>
      </c>
      <c r="T615" s="157">
        <v>0</v>
      </c>
      <c r="U615" s="157">
        <v>0</v>
      </c>
      <c r="V615" s="157">
        <v>0</v>
      </c>
      <c r="W615" s="218">
        <v>1.2E-2</v>
      </c>
      <c r="X615" s="125">
        <v>6.0000000000000006E-4</v>
      </c>
    </row>
    <row r="616" spans="1:24" s="118" customFormat="1" ht="25.5">
      <c r="A616" s="154" t="s">
        <v>68</v>
      </c>
      <c r="B616" s="121" t="s">
        <v>115</v>
      </c>
      <c r="C616" s="157">
        <v>0</v>
      </c>
      <c r="D616" s="157">
        <v>0</v>
      </c>
      <c r="E616" s="157">
        <v>0</v>
      </c>
      <c r="F616" s="157">
        <v>0</v>
      </c>
      <c r="G616" s="157">
        <v>0</v>
      </c>
      <c r="H616" s="157">
        <v>0</v>
      </c>
      <c r="I616" s="157">
        <v>0</v>
      </c>
      <c r="J616" s="157">
        <v>0</v>
      </c>
      <c r="K616" s="157">
        <v>0</v>
      </c>
      <c r="L616" s="157">
        <v>1.2E-2</v>
      </c>
      <c r="M616" s="157">
        <v>0</v>
      </c>
      <c r="N616" s="157">
        <v>0</v>
      </c>
      <c r="O616" s="157">
        <v>0</v>
      </c>
      <c r="P616" s="157">
        <v>0</v>
      </c>
      <c r="Q616" s="157">
        <v>0</v>
      </c>
      <c r="R616" s="157">
        <v>0</v>
      </c>
      <c r="S616" s="157">
        <v>0</v>
      </c>
      <c r="T616" s="157">
        <v>0</v>
      </c>
      <c r="U616" s="157">
        <v>0</v>
      </c>
      <c r="V616" s="157">
        <v>0</v>
      </c>
      <c r="W616" s="218">
        <v>1.2E-2</v>
      </c>
      <c r="X616" s="125">
        <v>6.0000000000000006E-4</v>
      </c>
    </row>
    <row r="617" spans="1:24" s="118" customFormat="1" ht="38.25">
      <c r="A617" s="154" t="s">
        <v>68</v>
      </c>
      <c r="B617" s="121" t="s">
        <v>307</v>
      </c>
      <c r="C617" s="157">
        <v>0</v>
      </c>
      <c r="D617" s="157">
        <v>0</v>
      </c>
      <c r="E617" s="157">
        <v>0</v>
      </c>
      <c r="F617" s="157">
        <v>0</v>
      </c>
      <c r="G617" s="157">
        <v>0</v>
      </c>
      <c r="H617" s="157">
        <v>0</v>
      </c>
      <c r="I617" s="157">
        <v>0</v>
      </c>
      <c r="J617" s="157">
        <v>0</v>
      </c>
      <c r="K617" s="157">
        <v>0</v>
      </c>
      <c r="L617" s="157">
        <v>1.2E-2</v>
      </c>
      <c r="M617" s="157">
        <v>0</v>
      </c>
      <c r="N617" s="157">
        <v>0</v>
      </c>
      <c r="O617" s="157">
        <v>0</v>
      </c>
      <c r="P617" s="157">
        <v>0</v>
      </c>
      <c r="Q617" s="157">
        <v>0</v>
      </c>
      <c r="R617" s="157">
        <v>0</v>
      </c>
      <c r="S617" s="157">
        <v>0</v>
      </c>
      <c r="T617" s="157">
        <v>0</v>
      </c>
      <c r="U617" s="157">
        <v>0</v>
      </c>
      <c r="V617" s="157">
        <v>0</v>
      </c>
      <c r="W617" s="218">
        <v>1.2E-2</v>
      </c>
      <c r="X617" s="125">
        <v>6.0000000000000006E-4</v>
      </c>
    </row>
    <row r="618" spans="1:24" s="118" customFormat="1">
      <c r="A618" s="154"/>
      <c r="B618" s="334" t="s">
        <v>285</v>
      </c>
      <c r="C618" s="157">
        <v>0</v>
      </c>
      <c r="D618" s="157">
        <v>0</v>
      </c>
      <c r="E618" s="157">
        <v>0</v>
      </c>
      <c r="F618" s="157">
        <v>0</v>
      </c>
      <c r="G618" s="157">
        <v>0</v>
      </c>
      <c r="H618" s="157">
        <v>0</v>
      </c>
      <c r="I618" s="157">
        <v>0</v>
      </c>
      <c r="J618" s="157">
        <v>0</v>
      </c>
      <c r="K618" s="157">
        <v>0</v>
      </c>
      <c r="L618" s="157">
        <v>3.6000000000000004E-2</v>
      </c>
      <c r="M618" s="157">
        <v>0</v>
      </c>
      <c r="N618" s="157">
        <v>0</v>
      </c>
      <c r="O618" s="157">
        <v>0</v>
      </c>
      <c r="P618" s="157">
        <v>0</v>
      </c>
      <c r="Q618" s="157">
        <v>0</v>
      </c>
      <c r="R618" s="157">
        <v>0</v>
      </c>
      <c r="S618" s="157">
        <v>0</v>
      </c>
      <c r="T618" s="157">
        <v>0</v>
      </c>
      <c r="U618" s="157">
        <v>0</v>
      </c>
      <c r="V618" s="157">
        <v>0</v>
      </c>
      <c r="W618" s="218">
        <v>3.6000000000000004E-2</v>
      </c>
      <c r="X618" s="125">
        <v>1.8000000000000002E-3</v>
      </c>
    </row>
    <row r="619" spans="1:24" s="118" customFormat="1">
      <c r="A619" s="154"/>
      <c r="B619" s="121"/>
      <c r="C619" s="157"/>
      <c r="D619" s="157"/>
      <c r="E619" s="157"/>
      <c r="F619" s="157"/>
      <c r="G619" s="157"/>
      <c r="H619" s="157"/>
      <c r="I619" s="157"/>
      <c r="J619" s="157"/>
      <c r="K619" s="157"/>
      <c r="L619" s="157"/>
      <c r="M619" s="157"/>
      <c r="N619" s="157"/>
      <c r="O619" s="157"/>
      <c r="P619" s="157"/>
      <c r="Q619" s="157"/>
      <c r="R619" s="157"/>
      <c r="S619" s="157"/>
      <c r="T619" s="157"/>
      <c r="U619" s="157"/>
      <c r="V619" s="157"/>
      <c r="W619" s="218"/>
      <c r="X619" s="125"/>
    </row>
    <row r="620" spans="1:24" s="118" customFormat="1" ht="38.25">
      <c r="A620" s="315" t="s">
        <v>149</v>
      </c>
      <c r="B620" s="121" t="s">
        <v>279</v>
      </c>
      <c r="C620" s="123">
        <v>0</v>
      </c>
      <c r="D620" s="123">
        <v>0</v>
      </c>
      <c r="E620" s="123">
        <v>0</v>
      </c>
      <c r="F620" s="123">
        <v>0</v>
      </c>
      <c r="G620" s="123">
        <v>0</v>
      </c>
      <c r="H620" s="123">
        <v>0</v>
      </c>
      <c r="I620" s="123">
        <v>0</v>
      </c>
      <c r="J620" s="123">
        <v>0</v>
      </c>
      <c r="K620" s="123">
        <v>0</v>
      </c>
      <c r="L620" s="123">
        <v>38.380000000000003</v>
      </c>
      <c r="M620" s="123">
        <v>0</v>
      </c>
      <c r="N620" s="123">
        <v>0</v>
      </c>
      <c r="O620" s="123">
        <v>0</v>
      </c>
      <c r="P620" s="123">
        <v>0</v>
      </c>
      <c r="Q620" s="123">
        <v>0</v>
      </c>
      <c r="R620" s="123">
        <v>0</v>
      </c>
      <c r="S620" s="123">
        <v>0</v>
      </c>
      <c r="T620" s="123">
        <v>0</v>
      </c>
      <c r="U620" s="123">
        <v>0</v>
      </c>
      <c r="V620" s="123">
        <v>0</v>
      </c>
      <c r="W620" s="218">
        <v>38.380000000000003</v>
      </c>
      <c r="X620" s="125">
        <v>1.919</v>
      </c>
    </row>
    <row r="621" spans="1:24" s="118" customFormat="1" ht="38.25">
      <c r="A621" s="315" t="s">
        <v>149</v>
      </c>
      <c r="B621" s="121" t="s">
        <v>281</v>
      </c>
      <c r="C621" s="123">
        <v>0</v>
      </c>
      <c r="D621" s="123">
        <v>0</v>
      </c>
      <c r="E621" s="123">
        <v>0</v>
      </c>
      <c r="F621" s="123">
        <v>0</v>
      </c>
      <c r="G621" s="123">
        <v>0</v>
      </c>
      <c r="H621" s="123">
        <v>0</v>
      </c>
      <c r="I621" s="123">
        <v>0</v>
      </c>
      <c r="J621" s="123">
        <v>0</v>
      </c>
      <c r="K621" s="123">
        <v>0</v>
      </c>
      <c r="L621" s="123">
        <v>12.120000000000001</v>
      </c>
      <c r="M621" s="123">
        <v>0</v>
      </c>
      <c r="N621" s="123">
        <v>0</v>
      </c>
      <c r="O621" s="123">
        <v>0</v>
      </c>
      <c r="P621" s="123">
        <v>0</v>
      </c>
      <c r="Q621" s="123">
        <v>0</v>
      </c>
      <c r="R621" s="123">
        <v>0</v>
      </c>
      <c r="S621" s="123">
        <v>0</v>
      </c>
      <c r="T621" s="123">
        <v>0</v>
      </c>
      <c r="U621" s="123">
        <v>0</v>
      </c>
      <c r="V621" s="123">
        <v>0</v>
      </c>
      <c r="W621" s="218">
        <v>12.120000000000001</v>
      </c>
      <c r="X621" s="125">
        <v>0.60600000000000009</v>
      </c>
    </row>
    <row r="622" spans="1:24" s="118" customFormat="1" ht="38.25">
      <c r="A622" s="315" t="s">
        <v>149</v>
      </c>
      <c r="B622" s="121" t="s">
        <v>283</v>
      </c>
      <c r="C622" s="123">
        <v>0</v>
      </c>
      <c r="D622" s="123">
        <v>0</v>
      </c>
      <c r="E622" s="123">
        <v>0</v>
      </c>
      <c r="F622" s="123">
        <v>0</v>
      </c>
      <c r="G622" s="123">
        <v>0</v>
      </c>
      <c r="H622" s="123">
        <v>0</v>
      </c>
      <c r="I622" s="123">
        <v>0</v>
      </c>
      <c r="J622" s="123">
        <v>0</v>
      </c>
      <c r="K622" s="123">
        <v>0</v>
      </c>
      <c r="L622" s="123">
        <v>16.16</v>
      </c>
      <c r="M622" s="123">
        <v>0</v>
      </c>
      <c r="N622" s="123">
        <v>0</v>
      </c>
      <c r="O622" s="123">
        <v>0</v>
      </c>
      <c r="P622" s="123">
        <v>0</v>
      </c>
      <c r="Q622" s="123">
        <v>0</v>
      </c>
      <c r="R622" s="123">
        <v>0</v>
      </c>
      <c r="S622" s="123">
        <v>0</v>
      </c>
      <c r="T622" s="123">
        <v>0</v>
      </c>
      <c r="U622" s="123">
        <v>0</v>
      </c>
      <c r="V622" s="123">
        <v>0</v>
      </c>
      <c r="W622" s="218">
        <v>16.16</v>
      </c>
      <c r="X622" s="125">
        <v>0.80800000000000005</v>
      </c>
    </row>
    <row r="623" spans="1:24" s="335" customFormat="1">
      <c r="A623" s="333"/>
      <c r="B623" s="334" t="s">
        <v>285</v>
      </c>
      <c r="C623" s="222">
        <v>0</v>
      </c>
      <c r="D623" s="222">
        <v>0</v>
      </c>
      <c r="E623" s="222">
        <v>0</v>
      </c>
      <c r="F623" s="222">
        <v>0</v>
      </c>
      <c r="G623" s="222">
        <v>0</v>
      </c>
      <c r="H623" s="222">
        <v>0</v>
      </c>
      <c r="I623" s="222">
        <v>0</v>
      </c>
      <c r="J623" s="222">
        <v>0</v>
      </c>
      <c r="K623" s="222">
        <v>0</v>
      </c>
      <c r="L623" s="222">
        <v>66.66</v>
      </c>
      <c r="M623" s="222">
        <v>0</v>
      </c>
      <c r="N623" s="222">
        <v>0</v>
      </c>
      <c r="O623" s="222">
        <v>0</v>
      </c>
      <c r="P623" s="222">
        <v>0</v>
      </c>
      <c r="Q623" s="222">
        <v>0</v>
      </c>
      <c r="R623" s="222">
        <v>0</v>
      </c>
      <c r="S623" s="222">
        <v>0</v>
      </c>
      <c r="T623" s="222">
        <v>0</v>
      </c>
      <c r="U623" s="222">
        <v>0</v>
      </c>
      <c r="V623" s="222">
        <v>0</v>
      </c>
      <c r="W623" s="223">
        <v>0.24575000000000002</v>
      </c>
      <c r="X623" s="224">
        <v>1.2287500000000002E-2</v>
      </c>
    </row>
    <row r="624" spans="1:24" s="15" customFormat="1">
      <c r="A624" s="18"/>
      <c r="B624" s="225"/>
      <c r="C624" s="237"/>
      <c r="D624" s="237"/>
      <c r="E624" s="237"/>
      <c r="F624" s="237"/>
      <c r="G624" s="221"/>
      <c r="H624" s="221"/>
      <c r="I624" s="221"/>
      <c r="J624" s="221"/>
      <c r="K624" s="221"/>
      <c r="L624" s="221"/>
      <c r="M624" s="221"/>
      <c r="N624" s="221"/>
      <c r="O624" s="221"/>
      <c r="P624" s="221"/>
      <c r="Q624" s="221"/>
      <c r="R624" s="221"/>
      <c r="S624" s="221"/>
      <c r="T624" s="221"/>
      <c r="U624" s="221"/>
      <c r="V624" s="221"/>
      <c r="W624" s="218"/>
      <c r="X624" s="219"/>
    </row>
    <row r="625" spans="1:24" s="15" customFormat="1">
      <c r="B625" s="127"/>
      <c r="C625" s="157"/>
      <c r="D625" s="157"/>
      <c r="E625" s="157"/>
      <c r="F625" s="157"/>
      <c r="G625" s="157"/>
      <c r="H625" s="157"/>
      <c r="I625" s="157"/>
      <c r="J625" s="157"/>
      <c r="K625" s="157"/>
      <c r="L625" s="157"/>
      <c r="M625" s="157"/>
      <c r="N625" s="157"/>
      <c r="O625" s="157"/>
      <c r="P625" s="157"/>
      <c r="Q625" s="157"/>
      <c r="R625" s="157"/>
      <c r="S625" s="157"/>
      <c r="T625" s="157"/>
      <c r="U625" s="157"/>
      <c r="V625" s="157"/>
      <c r="W625" s="240"/>
      <c r="X625" s="220"/>
    </row>
    <row r="626" spans="1:24" s="15" customFormat="1">
      <c r="B626" s="121" t="s">
        <v>70</v>
      </c>
      <c r="C626" s="221">
        <v>0</v>
      </c>
      <c r="D626" s="221">
        <v>0</v>
      </c>
      <c r="E626" s="221">
        <v>0</v>
      </c>
      <c r="F626" s="221">
        <v>0</v>
      </c>
      <c r="G626" s="221">
        <v>0</v>
      </c>
      <c r="H626" s="221">
        <v>0</v>
      </c>
      <c r="I626" s="221">
        <v>0</v>
      </c>
      <c r="J626" s="221">
        <v>0</v>
      </c>
      <c r="K626" s="221">
        <v>0</v>
      </c>
      <c r="L626" s="221">
        <v>0</v>
      </c>
      <c r="M626" s="221">
        <v>0</v>
      </c>
      <c r="N626" s="221">
        <v>0</v>
      </c>
      <c r="O626" s="221">
        <v>0</v>
      </c>
      <c r="P626" s="221">
        <v>0</v>
      </c>
      <c r="Q626" s="221">
        <v>0</v>
      </c>
      <c r="R626" s="221">
        <v>0</v>
      </c>
      <c r="S626" s="221">
        <v>0</v>
      </c>
      <c r="T626" s="221">
        <v>0</v>
      </c>
      <c r="U626" s="221">
        <v>0</v>
      </c>
      <c r="V626" s="221">
        <v>0</v>
      </c>
      <c r="W626" s="218">
        <v>0</v>
      </c>
      <c r="X626" s="219">
        <v>0</v>
      </c>
    </row>
    <row r="627" spans="1:24" s="15" customFormat="1">
      <c r="B627" s="121"/>
      <c r="C627" s="221"/>
      <c r="D627" s="221"/>
      <c r="E627" s="221"/>
      <c r="F627" s="221"/>
      <c r="G627" s="221"/>
      <c r="H627" s="221"/>
      <c r="I627" s="221"/>
      <c r="J627" s="221"/>
      <c r="K627" s="221"/>
      <c r="L627" s="221"/>
      <c r="M627" s="221"/>
      <c r="N627" s="221"/>
      <c r="O627" s="221"/>
      <c r="P627" s="221"/>
      <c r="Q627" s="221"/>
      <c r="R627" s="221"/>
      <c r="S627" s="221"/>
      <c r="T627" s="221"/>
      <c r="U627" s="221"/>
      <c r="V627" s="221"/>
      <c r="W627" s="240"/>
      <c r="X627" s="220"/>
    </row>
    <row r="628" spans="1:24" s="15" customFormat="1">
      <c r="B628" s="128" t="s">
        <v>71</v>
      </c>
      <c r="C628" s="157">
        <v>0</v>
      </c>
      <c r="D628" s="157">
        <v>0</v>
      </c>
      <c r="E628" s="157">
        <v>0</v>
      </c>
      <c r="F628" s="157">
        <v>0</v>
      </c>
      <c r="G628" s="157">
        <v>0</v>
      </c>
      <c r="H628" s="157">
        <v>0</v>
      </c>
      <c r="I628" s="157">
        <v>0</v>
      </c>
      <c r="J628" s="157">
        <v>0</v>
      </c>
      <c r="K628" s="157">
        <v>0</v>
      </c>
      <c r="L628" s="157">
        <v>66.695999999999998</v>
      </c>
      <c r="M628" s="157">
        <v>0</v>
      </c>
      <c r="N628" s="157">
        <v>0</v>
      </c>
      <c r="O628" s="157">
        <v>0</v>
      </c>
      <c r="P628" s="157">
        <v>0</v>
      </c>
      <c r="Q628" s="157">
        <v>0</v>
      </c>
      <c r="R628" s="157">
        <v>0</v>
      </c>
      <c r="S628" s="157">
        <v>0</v>
      </c>
      <c r="T628" s="157">
        <v>0</v>
      </c>
      <c r="U628" s="157">
        <v>0</v>
      </c>
      <c r="V628" s="157">
        <v>0</v>
      </c>
      <c r="W628" s="218">
        <v>66.695999999999998</v>
      </c>
      <c r="X628" s="219">
        <v>43.553312499999997</v>
      </c>
    </row>
    <row r="629" spans="1:24" s="15" customFormat="1">
      <c r="B629" s="128" t="s">
        <v>72</v>
      </c>
      <c r="C629" s="157">
        <v>0</v>
      </c>
      <c r="D629" s="157">
        <v>0</v>
      </c>
      <c r="E629" s="157">
        <v>0</v>
      </c>
      <c r="F629" s="157">
        <v>0</v>
      </c>
      <c r="G629" s="157">
        <v>0</v>
      </c>
      <c r="H629" s="157">
        <v>0</v>
      </c>
      <c r="I629" s="157">
        <v>0</v>
      </c>
      <c r="J629" s="157">
        <v>0</v>
      </c>
      <c r="K629" s="157">
        <v>0</v>
      </c>
      <c r="L629" s="157">
        <v>0</v>
      </c>
      <c r="M629" s="157">
        <v>0</v>
      </c>
      <c r="N629" s="157">
        <v>0</v>
      </c>
      <c r="O629" s="157">
        <v>0</v>
      </c>
      <c r="P629" s="157">
        <v>0</v>
      </c>
      <c r="Q629" s="157">
        <v>0</v>
      </c>
      <c r="R629" s="157">
        <v>0</v>
      </c>
      <c r="S629" s="157">
        <v>0</v>
      </c>
      <c r="T629" s="157">
        <v>0</v>
      </c>
      <c r="U629" s="157">
        <v>0</v>
      </c>
      <c r="V629" s="157">
        <v>0</v>
      </c>
      <c r="W629" s="218">
        <v>0</v>
      </c>
      <c r="X629" s="219">
        <v>0</v>
      </c>
    </row>
    <row r="630" spans="1:24" s="15" customFormat="1">
      <c r="A630" s="129"/>
      <c r="B630" s="130" t="s">
        <v>22</v>
      </c>
      <c r="C630" s="222">
        <v>0</v>
      </c>
      <c r="D630" s="222">
        <v>0</v>
      </c>
      <c r="E630" s="222">
        <v>0</v>
      </c>
      <c r="F630" s="222">
        <v>0</v>
      </c>
      <c r="G630" s="222">
        <v>0</v>
      </c>
      <c r="H630" s="222">
        <v>0</v>
      </c>
      <c r="I630" s="222">
        <v>0</v>
      </c>
      <c r="J630" s="222">
        <v>0</v>
      </c>
      <c r="K630" s="222">
        <v>0</v>
      </c>
      <c r="L630" s="222">
        <v>66.695999999999998</v>
      </c>
      <c r="M630" s="222">
        <v>0</v>
      </c>
      <c r="N630" s="222">
        <v>0</v>
      </c>
      <c r="O630" s="222">
        <v>0</v>
      </c>
      <c r="P630" s="222">
        <v>0</v>
      </c>
      <c r="Q630" s="222">
        <v>0</v>
      </c>
      <c r="R630" s="222">
        <v>0</v>
      </c>
      <c r="S630" s="222">
        <v>0</v>
      </c>
      <c r="T630" s="222">
        <v>0</v>
      </c>
      <c r="U630" s="222">
        <v>0</v>
      </c>
      <c r="V630" s="222">
        <v>0</v>
      </c>
      <c r="W630" s="218">
        <v>66.695999999999998</v>
      </c>
      <c r="X630" s="224">
        <v>43.553312499999997</v>
      </c>
    </row>
    <row r="631" spans="1:24" s="15" customFormat="1">
      <c r="A631" s="129"/>
      <c r="B631" s="135"/>
      <c r="C631" s="316"/>
      <c r="D631" s="316"/>
      <c r="E631" s="316"/>
      <c r="F631" s="316"/>
      <c r="G631" s="316"/>
      <c r="H631" s="316"/>
      <c r="I631" s="316"/>
      <c r="J631" s="316"/>
      <c r="K631" s="316"/>
      <c r="L631" s="316"/>
      <c r="M631" s="316"/>
      <c r="N631" s="316"/>
      <c r="O631" s="316"/>
      <c r="P631" s="316"/>
      <c r="Q631" s="316"/>
      <c r="R631" s="316"/>
      <c r="S631" s="316"/>
      <c r="T631" s="316"/>
      <c r="U631" s="316"/>
      <c r="V631" s="316"/>
      <c r="W631" s="241"/>
      <c r="X631" s="317"/>
    </row>
    <row r="632" spans="1:24" s="15" customFormat="1">
      <c r="A632" s="126"/>
      <c r="B632" s="128" t="s">
        <v>15</v>
      </c>
      <c r="C632" s="157">
        <v>0.96618357487922713</v>
      </c>
      <c r="D632" s="157">
        <v>0.93351070036640305</v>
      </c>
      <c r="E632" s="157">
        <v>0.90194270566802237</v>
      </c>
      <c r="F632" s="157">
        <v>0.87144222769857238</v>
      </c>
      <c r="G632" s="157">
        <v>0.84197316685852419</v>
      </c>
      <c r="H632" s="157">
        <v>0.81350064430775282</v>
      </c>
      <c r="I632" s="157">
        <v>0.78599096068381913</v>
      </c>
      <c r="J632" s="157">
        <v>0.75941155621625056</v>
      </c>
      <c r="K632" s="157">
        <v>0.73373097218961414</v>
      </c>
      <c r="L632" s="157">
        <v>0.70891881370977217</v>
      </c>
      <c r="M632" s="157">
        <v>0.68494571372924851</v>
      </c>
      <c r="N632" s="157">
        <v>0.66178329828912896</v>
      </c>
      <c r="O632" s="157">
        <v>0.63940415293635666</v>
      </c>
      <c r="P632" s="157">
        <v>0.61778179027667302</v>
      </c>
      <c r="Q632" s="157">
        <v>0.59689061862480497</v>
      </c>
      <c r="R632" s="157">
        <v>0.57670591171478747</v>
      </c>
      <c r="S632" s="157">
        <v>0.55720377943457733</v>
      </c>
      <c r="T632" s="157">
        <v>0.53836113955031628</v>
      </c>
      <c r="U632" s="157">
        <v>0.52015569038677911</v>
      </c>
      <c r="V632" s="157">
        <v>0.50256588443167061</v>
      </c>
      <c r="W632" s="241"/>
      <c r="X632" s="242"/>
    </row>
    <row r="633" spans="1:24" s="15" customFormat="1" ht="13.5" thickBot="1">
      <c r="A633" s="141"/>
      <c r="B633" s="20" t="s">
        <v>16</v>
      </c>
      <c r="C633" s="226">
        <v>0</v>
      </c>
      <c r="D633" s="226">
        <v>0</v>
      </c>
      <c r="E633" s="226">
        <v>0</v>
      </c>
      <c r="F633" s="226">
        <v>0</v>
      </c>
      <c r="G633" s="226">
        <v>0</v>
      </c>
      <c r="H633" s="226">
        <v>0</v>
      </c>
      <c r="I633" s="226">
        <v>0</v>
      </c>
      <c r="J633" s="226">
        <v>0</v>
      </c>
      <c r="K633" s="226">
        <v>0</v>
      </c>
      <c r="L633" s="226">
        <v>47.282049199186964</v>
      </c>
      <c r="M633" s="226">
        <v>0</v>
      </c>
      <c r="N633" s="226">
        <v>0</v>
      </c>
      <c r="O633" s="226">
        <v>0</v>
      </c>
      <c r="P633" s="226">
        <v>0</v>
      </c>
      <c r="Q633" s="226">
        <v>0</v>
      </c>
      <c r="R633" s="226">
        <v>0</v>
      </c>
      <c r="S633" s="226">
        <v>0</v>
      </c>
      <c r="T633" s="226">
        <v>0</v>
      </c>
      <c r="U633" s="226">
        <v>0</v>
      </c>
      <c r="V633" s="226">
        <v>0</v>
      </c>
      <c r="W633" s="143">
        <v>47.282049199186964</v>
      </c>
      <c r="X633" s="227"/>
    </row>
  </sheetData>
  <sheetProtection password="8725" sheet="1" objects="1" scenarios="1"/>
  <mergeCells count="8">
    <mergeCell ref="C555:V555"/>
    <mergeCell ref="C595:V595"/>
    <mergeCell ref="C512:V512"/>
    <mergeCell ref="C513:V513"/>
    <mergeCell ref="C514:V514"/>
    <mergeCell ref="C549:V549"/>
    <mergeCell ref="C553:V553"/>
    <mergeCell ref="C554:V55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Z294"/>
  <sheetViews>
    <sheetView zoomScale="80" zoomScaleNormal="80" workbookViewId="0">
      <selection activeCell="B24" sqref="B24:B25"/>
    </sheetView>
  </sheetViews>
  <sheetFormatPr defaultRowHeight="12.75"/>
  <cols>
    <col min="1" max="1" width="31.75" style="27" customWidth="1"/>
    <col min="2" max="2" width="36.375" style="27" customWidth="1"/>
    <col min="3" max="3" width="8.625" style="27" bestFit="1" customWidth="1"/>
    <col min="4" max="6" width="7.875" style="27" bestFit="1" customWidth="1"/>
    <col min="7" max="7" width="7" style="27" customWidth="1"/>
    <col min="8" max="8" width="7.375" style="27" bestFit="1" customWidth="1"/>
    <col min="9" max="22" width="7.125" style="27" customWidth="1"/>
    <col min="23" max="23" width="8.75" style="27" customWidth="1"/>
    <col min="24" max="24" width="10.75" style="27" customWidth="1"/>
    <col min="25" max="16384" width="9" style="27"/>
  </cols>
  <sheetData>
    <row r="1" spans="1:26" s="356" customFormat="1" ht="31.5" customHeight="1">
      <c r="A1" s="352" t="s">
        <v>308</v>
      </c>
      <c r="B1" s="353"/>
      <c r="C1" s="353"/>
      <c r="D1" s="353"/>
      <c r="E1" s="353"/>
      <c r="F1" s="353"/>
      <c r="G1" s="353"/>
      <c r="H1" s="353"/>
      <c r="I1" s="353"/>
      <c r="J1" s="354"/>
      <c r="K1" s="353"/>
      <c r="L1" s="353"/>
      <c r="M1" s="355"/>
      <c r="N1" s="353"/>
      <c r="O1" s="353"/>
      <c r="P1" s="353"/>
      <c r="Q1" s="353"/>
      <c r="R1" s="353"/>
      <c r="S1" s="353"/>
      <c r="T1" s="353"/>
      <c r="U1" s="353"/>
      <c r="V1" s="353"/>
      <c r="W1" s="353"/>
      <c r="X1" s="353"/>
      <c r="Y1" s="353"/>
      <c r="Z1" s="353"/>
    </row>
    <row r="2" spans="1:26" s="40" customFormat="1">
      <c r="A2" s="357"/>
      <c r="B2" s="358"/>
      <c r="C2" s="358"/>
      <c r="D2" s="358"/>
      <c r="E2" s="358"/>
      <c r="F2" s="358"/>
      <c r="G2" s="358"/>
      <c r="H2" s="358"/>
      <c r="I2" s="358"/>
      <c r="J2" s="359"/>
      <c r="K2" s="358"/>
      <c r="L2" s="358"/>
      <c r="M2" s="360"/>
      <c r="N2" s="358"/>
      <c r="O2" s="358"/>
      <c r="P2" s="358"/>
      <c r="Q2" s="358"/>
      <c r="R2" s="358"/>
      <c r="S2" s="358"/>
      <c r="T2" s="358"/>
      <c r="U2" s="358"/>
      <c r="V2" s="358"/>
      <c r="W2" s="358"/>
      <c r="X2" s="358"/>
      <c r="Y2" s="358"/>
      <c r="Z2" s="358"/>
    </row>
    <row r="3" spans="1:26" s="40" customFormat="1">
      <c r="A3" s="357"/>
      <c r="B3" s="358"/>
      <c r="C3" s="358"/>
      <c r="D3" s="358"/>
      <c r="E3" s="358"/>
      <c r="F3" s="358"/>
      <c r="G3" s="358"/>
      <c r="H3" s="358"/>
      <c r="I3" s="358"/>
      <c r="J3" s="359"/>
      <c r="K3" s="358"/>
      <c r="L3" s="358"/>
      <c r="M3" s="360"/>
      <c r="N3" s="358"/>
      <c r="O3" s="358"/>
      <c r="P3" s="358"/>
      <c r="Q3" s="358"/>
      <c r="R3" s="358"/>
      <c r="S3" s="358"/>
      <c r="T3" s="358"/>
      <c r="U3" s="358"/>
      <c r="V3" s="358"/>
      <c r="W3" s="358"/>
      <c r="X3" s="358"/>
      <c r="Y3" s="358"/>
      <c r="Z3" s="358"/>
    </row>
    <row r="4" spans="1:26" s="40" customFormat="1" ht="13.5" thickBot="1">
      <c r="A4" s="361" t="s">
        <v>309</v>
      </c>
      <c r="B4" s="362"/>
      <c r="C4" s="362"/>
      <c r="D4" s="362"/>
      <c r="E4" s="362"/>
      <c r="F4" s="362"/>
      <c r="G4" s="362"/>
      <c r="H4" s="362"/>
      <c r="I4" s="358"/>
      <c r="J4" s="359"/>
      <c r="K4" s="358"/>
      <c r="L4" s="358"/>
      <c r="M4" s="360"/>
      <c r="N4" s="358"/>
      <c r="O4" s="358"/>
      <c r="P4" s="358"/>
      <c r="Q4" s="358"/>
      <c r="R4" s="358"/>
      <c r="S4" s="358"/>
      <c r="T4" s="358"/>
      <c r="U4" s="358"/>
      <c r="V4" s="358"/>
      <c r="W4" s="358"/>
      <c r="X4" s="358"/>
      <c r="Y4" s="358"/>
      <c r="Z4" s="358"/>
    </row>
    <row r="5" spans="1:26" s="40" customFormat="1">
      <c r="A5" s="363" t="s">
        <v>310</v>
      </c>
      <c r="B5" s="364"/>
      <c r="C5" s="364"/>
      <c r="D5" s="364"/>
      <c r="E5" s="364"/>
      <c r="F5" s="364"/>
      <c r="G5" s="364"/>
      <c r="H5" s="365"/>
      <c r="I5" s="358"/>
      <c r="J5" s="359"/>
      <c r="K5" s="358"/>
      <c r="L5" s="358"/>
      <c r="M5" s="360"/>
      <c r="N5" s="358"/>
      <c r="O5" s="358"/>
      <c r="P5" s="358"/>
      <c r="Q5" s="358"/>
      <c r="R5" s="358"/>
      <c r="S5" s="358"/>
      <c r="T5" s="358"/>
      <c r="U5" s="358"/>
      <c r="V5" s="358"/>
      <c r="W5" s="358"/>
      <c r="X5" s="358"/>
      <c r="Y5" s="358"/>
      <c r="Z5" s="358"/>
    </row>
    <row r="6" spans="1:26" s="40" customFormat="1">
      <c r="A6" s="366" t="s">
        <v>311</v>
      </c>
      <c r="B6" s="849" t="s">
        <v>312</v>
      </c>
      <c r="C6" s="849"/>
      <c r="D6" s="849"/>
      <c r="E6" s="849"/>
      <c r="F6" s="849"/>
      <c r="G6" s="849"/>
      <c r="H6" s="850"/>
      <c r="I6" s="358"/>
      <c r="J6" s="359"/>
      <c r="K6" s="358"/>
      <c r="L6" s="358"/>
      <c r="M6" s="360"/>
      <c r="N6" s="358"/>
      <c r="O6" s="358"/>
      <c r="P6" s="358"/>
      <c r="Q6" s="358"/>
      <c r="R6" s="358"/>
      <c r="S6" s="358"/>
      <c r="T6" s="358"/>
      <c r="U6" s="358"/>
      <c r="V6" s="358"/>
      <c r="W6" s="358"/>
      <c r="X6" s="358"/>
      <c r="Y6" s="358"/>
      <c r="Z6" s="358"/>
    </row>
    <row r="7" spans="1:26" s="40" customFormat="1">
      <c r="A7" s="367" t="s">
        <v>313</v>
      </c>
      <c r="B7" s="851">
        <v>5.0000000000000001E-3</v>
      </c>
      <c r="C7" s="851"/>
      <c r="D7" s="851"/>
      <c r="E7" s="851"/>
      <c r="F7" s="851"/>
      <c r="G7" s="851"/>
      <c r="H7" s="852"/>
      <c r="I7" s="358"/>
      <c r="J7" s="359"/>
      <c r="K7" s="358"/>
      <c r="L7" s="358"/>
      <c r="M7" s="360"/>
      <c r="N7" s="358"/>
      <c r="O7" s="358"/>
      <c r="P7" s="358"/>
      <c r="Q7" s="358"/>
      <c r="R7" s="358"/>
      <c r="S7" s="358"/>
      <c r="T7" s="358"/>
      <c r="U7" s="358"/>
      <c r="V7" s="358"/>
      <c r="W7" s="358"/>
      <c r="X7" s="358"/>
      <c r="Y7" s="358"/>
      <c r="Z7" s="358"/>
    </row>
    <row r="8" spans="1:26" s="40" customFormat="1">
      <c r="A8" s="368" t="s">
        <v>314</v>
      </c>
      <c r="B8" s="369"/>
      <c r="C8" s="369"/>
      <c r="D8" s="369"/>
      <c r="E8" s="369"/>
      <c r="F8" s="369"/>
      <c r="G8" s="369"/>
      <c r="H8" s="370"/>
      <c r="I8" s="358"/>
      <c r="J8" s="359"/>
      <c r="K8" s="358"/>
      <c r="L8" s="358"/>
      <c r="M8" s="360"/>
      <c r="N8" s="358"/>
      <c r="O8" s="358"/>
      <c r="P8" s="358"/>
      <c r="Q8" s="358"/>
      <c r="R8" s="358"/>
      <c r="S8" s="358"/>
      <c r="T8" s="358"/>
      <c r="U8" s="358"/>
      <c r="V8" s="358"/>
      <c r="W8" s="358"/>
      <c r="X8" s="358"/>
      <c r="Y8" s="358"/>
      <c r="Z8" s="358"/>
    </row>
    <row r="9" spans="1:26" s="40" customFormat="1">
      <c r="A9" s="366" t="s">
        <v>311</v>
      </c>
      <c r="B9" s="371" t="s">
        <v>315</v>
      </c>
      <c r="C9" s="371"/>
      <c r="D9" s="371"/>
      <c r="E9" s="371"/>
      <c r="F9" s="371"/>
      <c r="G9" s="371"/>
      <c r="H9" s="372"/>
      <c r="I9" s="358"/>
      <c r="J9" s="359"/>
      <c r="K9" s="358"/>
      <c r="L9" s="358"/>
      <c r="M9" s="360"/>
      <c r="N9" s="358"/>
      <c r="O9" s="358"/>
      <c r="P9" s="358"/>
      <c r="Q9" s="358"/>
      <c r="R9" s="358"/>
      <c r="S9" s="358"/>
      <c r="T9" s="358"/>
      <c r="U9" s="358"/>
      <c r="V9" s="358"/>
      <c r="W9" s="358"/>
      <c r="X9" s="358"/>
      <c r="Y9" s="358"/>
      <c r="Z9" s="358"/>
    </row>
    <row r="10" spans="1:26" s="40" customFormat="1">
      <c r="A10" s="366" t="s">
        <v>316</v>
      </c>
      <c r="B10" s="371">
        <v>1.2E-2</v>
      </c>
      <c r="C10" s="373"/>
      <c r="D10" s="373"/>
      <c r="E10" s="373"/>
      <c r="F10" s="373"/>
      <c r="G10" s="373"/>
      <c r="H10" s="70"/>
      <c r="I10" s="358"/>
      <c r="J10" s="359"/>
      <c r="K10" s="358"/>
      <c r="L10" s="358"/>
      <c r="M10" s="360"/>
      <c r="N10" s="358"/>
      <c r="O10" s="358"/>
      <c r="P10" s="358"/>
      <c r="Q10" s="358"/>
      <c r="R10" s="358"/>
      <c r="S10" s="358"/>
      <c r="T10" s="358"/>
      <c r="U10" s="358"/>
      <c r="V10" s="358"/>
      <c r="W10" s="358"/>
      <c r="X10" s="358"/>
      <c r="Y10" s="358"/>
      <c r="Z10" s="358"/>
    </row>
    <row r="11" spans="1:26" s="40" customFormat="1" ht="35.25" customHeight="1" thickBot="1">
      <c r="A11" s="853" t="s">
        <v>317</v>
      </c>
      <c r="B11" s="854"/>
      <c r="C11" s="854"/>
      <c r="D11" s="854"/>
      <c r="E11" s="854"/>
      <c r="F11" s="854"/>
      <c r="G11" s="854"/>
      <c r="H11" s="855"/>
      <c r="I11" s="358"/>
      <c r="J11" s="359"/>
      <c r="K11" s="358"/>
      <c r="L11" s="358"/>
      <c r="M11" s="360"/>
      <c r="N11" s="358"/>
      <c r="O11" s="358"/>
      <c r="P11" s="358"/>
      <c r="Q11" s="358"/>
      <c r="R11" s="358"/>
      <c r="S11" s="358"/>
      <c r="T11" s="358"/>
      <c r="U11" s="358"/>
      <c r="V11" s="358"/>
      <c r="W11" s="358"/>
      <c r="X11" s="358"/>
      <c r="Y11" s="358"/>
      <c r="Z11" s="358"/>
    </row>
    <row r="12" spans="1:26" s="40" customFormat="1">
      <c r="A12" s="373"/>
      <c r="B12" s="371"/>
      <c r="C12" s="27"/>
      <c r="D12" s="27"/>
      <c r="E12" s="27"/>
      <c r="F12" s="27"/>
      <c r="G12" s="27"/>
      <c r="H12" s="27"/>
      <c r="I12" s="358"/>
      <c r="J12" s="359"/>
      <c r="K12" s="358"/>
      <c r="L12" s="358"/>
      <c r="M12" s="360"/>
      <c r="N12" s="358"/>
      <c r="O12" s="358"/>
      <c r="P12" s="358"/>
      <c r="Q12" s="358"/>
      <c r="R12" s="358"/>
      <c r="S12" s="358"/>
      <c r="T12" s="358"/>
      <c r="U12" s="358"/>
      <c r="V12" s="358"/>
      <c r="W12" s="358"/>
      <c r="X12" s="358"/>
      <c r="Y12" s="358"/>
      <c r="Z12" s="358"/>
    </row>
    <row r="13" spans="1:26" s="40" customFormat="1">
      <c r="A13" s="373"/>
      <c r="B13" s="371"/>
      <c r="C13" s="27"/>
      <c r="D13" s="27"/>
      <c r="E13" s="27"/>
      <c r="F13" s="27"/>
      <c r="G13" s="27"/>
      <c r="H13" s="27"/>
      <c r="I13" s="358"/>
      <c r="J13" s="359"/>
      <c r="K13" s="358"/>
      <c r="L13" s="358"/>
      <c r="M13" s="360"/>
      <c r="N13" s="358"/>
      <c r="O13" s="358"/>
      <c r="P13" s="358"/>
      <c r="Q13" s="358"/>
      <c r="R13" s="358"/>
      <c r="S13" s="358"/>
      <c r="T13" s="358"/>
      <c r="U13" s="358"/>
      <c r="V13" s="358"/>
      <c r="W13" s="358"/>
      <c r="X13" s="358"/>
      <c r="Y13" s="358"/>
      <c r="Z13" s="358"/>
    </row>
    <row r="14" spans="1:26" s="375" customFormat="1" ht="15.75" customHeight="1">
      <c r="A14" s="842" t="s">
        <v>318</v>
      </c>
      <c r="B14" s="842"/>
      <c r="C14" s="842"/>
      <c r="D14" s="842"/>
      <c r="E14" s="842"/>
      <c r="F14" s="842"/>
      <c r="G14" s="842"/>
      <c r="H14" s="842"/>
      <c r="I14" s="374"/>
      <c r="J14" s="374"/>
      <c r="K14" s="374"/>
      <c r="L14" s="374"/>
      <c r="M14" s="374"/>
      <c r="N14" s="374"/>
      <c r="O14" s="374"/>
      <c r="P14" s="374"/>
      <c r="Q14" s="374"/>
      <c r="R14" s="374"/>
      <c r="S14" s="374"/>
      <c r="T14" s="374"/>
      <c r="U14" s="374"/>
      <c r="V14" s="374"/>
      <c r="W14" s="374"/>
      <c r="X14" s="374"/>
    </row>
    <row r="15" spans="1:26" s="376" customFormat="1">
      <c r="F15" s="359"/>
      <c r="W15" s="358"/>
      <c r="X15" s="358"/>
    </row>
    <row r="16" spans="1:26" ht="13.5" thickBot="1">
      <c r="A16" s="361" t="s">
        <v>319</v>
      </c>
      <c r="B16" s="362"/>
      <c r="C16" s="362"/>
      <c r="D16" s="362"/>
      <c r="E16" s="362"/>
      <c r="F16" s="362"/>
      <c r="G16" s="362"/>
      <c r="H16" s="362"/>
    </row>
    <row r="17" spans="1:10" ht="30" customHeight="1">
      <c r="A17" s="377" t="s">
        <v>320</v>
      </c>
      <c r="B17" s="847" t="s">
        <v>321</v>
      </c>
      <c r="C17" s="830" t="s">
        <v>322</v>
      </c>
      <c r="D17" s="831"/>
      <c r="E17" s="831"/>
      <c r="F17" s="831"/>
      <c r="G17" s="831"/>
      <c r="H17" s="832"/>
    </row>
    <row r="18" spans="1:10" ht="16.5" customHeight="1">
      <c r="A18" s="378" t="s">
        <v>323</v>
      </c>
      <c r="B18" s="844"/>
      <c r="C18" s="379" t="s">
        <v>324</v>
      </c>
      <c r="D18" s="379" t="s">
        <v>325</v>
      </c>
      <c r="E18" s="379" t="s">
        <v>326</v>
      </c>
      <c r="F18" s="379" t="s">
        <v>327</v>
      </c>
      <c r="G18" s="379">
        <v>2030</v>
      </c>
      <c r="H18" s="380" t="s">
        <v>4</v>
      </c>
    </row>
    <row r="19" spans="1:10">
      <c r="A19" s="381" t="s">
        <v>328</v>
      </c>
      <c r="B19" s="382">
        <v>2</v>
      </c>
      <c r="C19" s="383">
        <v>0</v>
      </c>
      <c r="D19" s="383">
        <v>300</v>
      </c>
      <c r="E19" s="383">
        <v>100</v>
      </c>
      <c r="F19" s="383">
        <v>100</v>
      </c>
      <c r="G19" s="383">
        <v>100</v>
      </c>
      <c r="H19" s="384">
        <v>600</v>
      </c>
    </row>
    <row r="20" spans="1:10">
      <c r="A20" s="381" t="s">
        <v>329</v>
      </c>
      <c r="B20" s="382">
        <v>1</v>
      </c>
      <c r="C20" s="383">
        <v>0</v>
      </c>
      <c r="D20" s="383">
        <v>60</v>
      </c>
      <c r="E20" s="383">
        <v>0</v>
      </c>
      <c r="F20" s="383">
        <v>30</v>
      </c>
      <c r="G20" s="383">
        <v>120</v>
      </c>
      <c r="H20" s="384">
        <v>210</v>
      </c>
    </row>
    <row r="21" spans="1:10">
      <c r="A21" s="381" t="s">
        <v>330</v>
      </c>
      <c r="B21" s="382">
        <v>1</v>
      </c>
      <c r="C21" s="383">
        <v>0</v>
      </c>
      <c r="D21" s="383">
        <v>0</v>
      </c>
      <c r="E21" s="383">
        <v>0</v>
      </c>
      <c r="F21" s="383">
        <v>0</v>
      </c>
      <c r="G21" s="383">
        <v>150</v>
      </c>
      <c r="H21" s="384">
        <v>150</v>
      </c>
    </row>
    <row r="22" spans="1:10" ht="13.5" thickBot="1">
      <c r="A22" s="385" t="s">
        <v>331</v>
      </c>
      <c r="B22" s="386">
        <v>1</v>
      </c>
      <c r="C22" s="387">
        <v>0</v>
      </c>
      <c r="D22" s="387">
        <v>30</v>
      </c>
      <c r="E22" s="387">
        <v>0</v>
      </c>
      <c r="F22" s="387">
        <v>30</v>
      </c>
      <c r="G22" s="387">
        <v>60</v>
      </c>
      <c r="H22" s="388">
        <v>120</v>
      </c>
    </row>
    <row r="23" spans="1:10" ht="13.5" thickBot="1">
      <c r="H23" s="389"/>
      <c r="J23" s="390"/>
    </row>
    <row r="24" spans="1:10" ht="33.75" customHeight="1">
      <c r="A24" s="377" t="s">
        <v>332</v>
      </c>
      <c r="B24" s="833" t="s">
        <v>323</v>
      </c>
      <c r="C24" s="835" t="s">
        <v>333</v>
      </c>
      <c r="D24" s="836"/>
      <c r="E24" s="836"/>
      <c r="F24" s="836"/>
      <c r="G24" s="836"/>
      <c r="H24" s="837"/>
    </row>
    <row r="25" spans="1:10">
      <c r="A25" s="378" t="s">
        <v>334</v>
      </c>
      <c r="B25" s="834"/>
      <c r="C25" s="391" t="s">
        <v>324</v>
      </c>
      <c r="D25" s="391" t="s">
        <v>325</v>
      </c>
      <c r="E25" s="391" t="s">
        <v>326</v>
      </c>
      <c r="F25" s="391" t="s">
        <v>327</v>
      </c>
      <c r="G25" s="391">
        <v>2030</v>
      </c>
      <c r="H25" s="392" t="s">
        <v>4</v>
      </c>
    </row>
    <row r="26" spans="1:10">
      <c r="A26" s="393" t="s">
        <v>335</v>
      </c>
      <c r="B26" s="383" t="s">
        <v>328</v>
      </c>
      <c r="C26" s="383">
        <v>0</v>
      </c>
      <c r="D26" s="394">
        <v>1</v>
      </c>
      <c r="E26" s="394">
        <v>1</v>
      </c>
      <c r="F26" s="394">
        <v>0</v>
      </c>
      <c r="G26" s="394">
        <v>0</v>
      </c>
      <c r="H26" s="384">
        <v>2</v>
      </c>
    </row>
    <row r="27" spans="1:10">
      <c r="A27" s="393" t="s">
        <v>336</v>
      </c>
      <c r="B27" s="383" t="s">
        <v>329</v>
      </c>
      <c r="C27" s="383">
        <v>0</v>
      </c>
      <c r="D27" s="394">
        <v>1</v>
      </c>
      <c r="E27" s="394">
        <v>0</v>
      </c>
      <c r="F27" s="394">
        <v>0</v>
      </c>
      <c r="G27" s="394">
        <v>0</v>
      </c>
      <c r="H27" s="384">
        <v>1</v>
      </c>
    </row>
    <row r="28" spans="1:10">
      <c r="A28" s="393" t="s">
        <v>337</v>
      </c>
      <c r="B28" s="383" t="s">
        <v>329</v>
      </c>
      <c r="C28" s="383">
        <v>0</v>
      </c>
      <c r="D28" s="394">
        <v>1</v>
      </c>
      <c r="E28" s="394">
        <v>0</v>
      </c>
      <c r="F28" s="394">
        <v>0</v>
      </c>
      <c r="G28" s="394">
        <v>0</v>
      </c>
      <c r="H28" s="384">
        <v>1</v>
      </c>
    </row>
    <row r="29" spans="1:10">
      <c r="A29" s="393" t="s">
        <v>338</v>
      </c>
      <c r="B29" s="383" t="s">
        <v>330</v>
      </c>
      <c r="C29" s="383">
        <v>0</v>
      </c>
      <c r="D29" s="394">
        <v>0</v>
      </c>
      <c r="E29" s="394">
        <v>0</v>
      </c>
      <c r="F29" s="394">
        <v>0</v>
      </c>
      <c r="G29" s="394">
        <v>1</v>
      </c>
      <c r="H29" s="384">
        <v>1</v>
      </c>
    </row>
    <row r="30" spans="1:10">
      <c r="A30" s="393" t="s">
        <v>339</v>
      </c>
      <c r="B30" s="383" t="s">
        <v>331</v>
      </c>
      <c r="C30" s="383">
        <v>0</v>
      </c>
      <c r="D30" s="394">
        <v>1</v>
      </c>
      <c r="E30" s="394">
        <v>0</v>
      </c>
      <c r="F30" s="394">
        <v>0</v>
      </c>
      <c r="G30" s="394">
        <v>0</v>
      </c>
      <c r="H30" s="384">
        <v>1</v>
      </c>
    </row>
    <row r="31" spans="1:10">
      <c r="A31" s="395" t="s">
        <v>340</v>
      </c>
      <c r="B31" s="383" t="s">
        <v>331</v>
      </c>
      <c r="C31" s="383">
        <v>0</v>
      </c>
      <c r="D31" s="394">
        <v>1</v>
      </c>
      <c r="E31" s="394">
        <v>0</v>
      </c>
      <c r="F31" s="394">
        <v>0</v>
      </c>
      <c r="G31" s="394">
        <v>0</v>
      </c>
      <c r="H31" s="384">
        <v>1</v>
      </c>
    </row>
    <row r="32" spans="1:10" ht="13.5" thickBot="1">
      <c r="A32" s="396" t="s">
        <v>341</v>
      </c>
      <c r="B32" s="387" t="s">
        <v>331</v>
      </c>
      <c r="C32" s="387">
        <v>0</v>
      </c>
      <c r="D32" s="397">
        <v>1</v>
      </c>
      <c r="E32" s="397">
        <v>0</v>
      </c>
      <c r="F32" s="397">
        <v>0</v>
      </c>
      <c r="G32" s="397">
        <v>0</v>
      </c>
      <c r="H32" s="388">
        <v>1</v>
      </c>
    </row>
    <row r="33" spans="1:9" ht="13.5" thickBot="1">
      <c r="A33" s="373"/>
      <c r="H33" s="389"/>
    </row>
    <row r="34" spans="1:9">
      <c r="A34" s="398" t="s">
        <v>342</v>
      </c>
      <c r="B34" s="828" t="s">
        <v>343</v>
      </c>
      <c r="C34" s="838" t="s">
        <v>344</v>
      </c>
      <c r="D34" s="838"/>
      <c r="E34" s="838"/>
      <c r="F34" s="838"/>
      <c r="G34" s="838"/>
      <c r="H34" s="839"/>
    </row>
    <row r="35" spans="1:9">
      <c r="A35" s="378" t="s">
        <v>334</v>
      </c>
      <c r="B35" s="829"/>
      <c r="C35" s="379">
        <v>2013</v>
      </c>
      <c r="D35" s="379">
        <v>2015</v>
      </c>
      <c r="E35" s="379">
        <v>2020</v>
      </c>
      <c r="F35" s="379">
        <v>2025</v>
      </c>
      <c r="G35" s="379">
        <v>2030</v>
      </c>
      <c r="H35" s="380" t="s">
        <v>4</v>
      </c>
    </row>
    <row r="36" spans="1:9">
      <c r="A36" s="393" t="s">
        <v>335</v>
      </c>
      <c r="B36" s="382">
        <v>12</v>
      </c>
      <c r="C36" s="399">
        <f t="shared" ref="C36:G42" si="0">C26*((($B36*$B$7)+($B$10*8))/9)</f>
        <v>0</v>
      </c>
      <c r="D36" s="399">
        <f t="shared" si="0"/>
        <v>1.7333333333333333E-2</v>
      </c>
      <c r="E36" s="399">
        <f t="shared" si="0"/>
        <v>1.7333333333333333E-2</v>
      </c>
      <c r="F36" s="399">
        <f t="shared" si="0"/>
        <v>0</v>
      </c>
      <c r="G36" s="399">
        <f t="shared" si="0"/>
        <v>0</v>
      </c>
      <c r="H36" s="400">
        <f>SUM(C36:G36)</f>
        <v>3.4666666666666665E-2</v>
      </c>
    </row>
    <row r="37" spans="1:9">
      <c r="A37" s="393" t="s">
        <v>336</v>
      </c>
      <c r="B37" s="382">
        <v>10</v>
      </c>
      <c r="C37" s="399">
        <f t="shared" si="0"/>
        <v>0</v>
      </c>
      <c r="D37" s="399">
        <f t="shared" si="0"/>
        <v>1.6222222222222225E-2</v>
      </c>
      <c r="E37" s="399">
        <f t="shared" si="0"/>
        <v>0</v>
      </c>
      <c r="F37" s="399">
        <f t="shared" si="0"/>
        <v>0</v>
      </c>
      <c r="G37" s="399">
        <f t="shared" si="0"/>
        <v>0</v>
      </c>
      <c r="H37" s="400">
        <f t="shared" ref="H37:H42" si="1">SUM(C37:G37)</f>
        <v>1.6222222222222225E-2</v>
      </c>
    </row>
    <row r="38" spans="1:9">
      <c r="A38" s="393" t="s">
        <v>337</v>
      </c>
      <c r="B38" s="382">
        <v>4</v>
      </c>
      <c r="C38" s="399">
        <f t="shared" si="0"/>
        <v>0</v>
      </c>
      <c r="D38" s="399">
        <f t="shared" si="0"/>
        <v>1.2888888888888889E-2</v>
      </c>
      <c r="E38" s="399">
        <f t="shared" si="0"/>
        <v>0</v>
      </c>
      <c r="F38" s="399">
        <f t="shared" si="0"/>
        <v>0</v>
      </c>
      <c r="G38" s="399">
        <f t="shared" si="0"/>
        <v>0</v>
      </c>
      <c r="H38" s="400">
        <f t="shared" si="1"/>
        <v>1.2888888888888889E-2</v>
      </c>
    </row>
    <row r="39" spans="1:9">
      <c r="A39" s="393" t="s">
        <v>338</v>
      </c>
      <c r="B39" s="382">
        <v>2</v>
      </c>
      <c r="C39" s="399">
        <f t="shared" si="0"/>
        <v>0</v>
      </c>
      <c r="D39" s="399">
        <f t="shared" si="0"/>
        <v>0</v>
      </c>
      <c r="E39" s="399">
        <f t="shared" si="0"/>
        <v>0</v>
      </c>
      <c r="F39" s="399">
        <f t="shared" si="0"/>
        <v>0</v>
      </c>
      <c r="G39" s="399">
        <f t="shared" si="0"/>
        <v>1.1777777777777778E-2</v>
      </c>
      <c r="H39" s="400">
        <f t="shared" si="1"/>
        <v>1.1777777777777778E-2</v>
      </c>
    </row>
    <row r="40" spans="1:9">
      <c r="A40" s="393" t="s">
        <v>339</v>
      </c>
      <c r="B40" s="382">
        <v>4</v>
      </c>
      <c r="C40" s="399">
        <f t="shared" si="0"/>
        <v>0</v>
      </c>
      <c r="D40" s="399">
        <f t="shared" si="0"/>
        <v>1.2888888888888889E-2</v>
      </c>
      <c r="E40" s="399">
        <f t="shared" si="0"/>
        <v>0</v>
      </c>
      <c r="F40" s="399">
        <f t="shared" si="0"/>
        <v>0</v>
      </c>
      <c r="G40" s="399">
        <f t="shared" si="0"/>
        <v>0</v>
      </c>
      <c r="H40" s="400">
        <f t="shared" si="1"/>
        <v>1.2888888888888889E-2</v>
      </c>
    </row>
    <row r="41" spans="1:9">
      <c r="A41" s="393" t="s">
        <v>340</v>
      </c>
      <c r="B41" s="382">
        <v>3</v>
      </c>
      <c r="C41" s="399">
        <f t="shared" si="0"/>
        <v>0</v>
      </c>
      <c r="D41" s="399">
        <f t="shared" si="0"/>
        <v>1.2333333333333333E-2</v>
      </c>
      <c r="E41" s="399">
        <f t="shared" si="0"/>
        <v>0</v>
      </c>
      <c r="F41" s="399">
        <f t="shared" si="0"/>
        <v>0</v>
      </c>
      <c r="G41" s="399">
        <f t="shared" si="0"/>
        <v>0</v>
      </c>
      <c r="H41" s="400">
        <f t="shared" si="1"/>
        <v>1.2333333333333333E-2</v>
      </c>
    </row>
    <row r="42" spans="1:9">
      <c r="A42" s="393" t="s">
        <v>341</v>
      </c>
      <c r="B42" s="382">
        <v>1</v>
      </c>
      <c r="C42" s="399">
        <f t="shared" si="0"/>
        <v>0</v>
      </c>
      <c r="D42" s="399">
        <f t="shared" si="0"/>
        <v>1.1222222222222224E-2</v>
      </c>
      <c r="E42" s="399">
        <f t="shared" si="0"/>
        <v>0</v>
      </c>
      <c r="F42" s="399">
        <f t="shared" si="0"/>
        <v>0</v>
      </c>
      <c r="G42" s="399">
        <f t="shared" si="0"/>
        <v>0</v>
      </c>
      <c r="H42" s="400">
        <f t="shared" si="1"/>
        <v>1.1222222222222224E-2</v>
      </c>
    </row>
    <row r="43" spans="1:9" ht="13.5" thickBot="1">
      <c r="A43" s="401" t="s">
        <v>4</v>
      </c>
      <c r="B43" s="402" t="s">
        <v>345</v>
      </c>
      <c r="C43" s="403">
        <f>SUM(C36:C42)</f>
        <v>0</v>
      </c>
      <c r="D43" s="403">
        <f>SUM(D36:D42)</f>
        <v>8.2888888888888901E-2</v>
      </c>
      <c r="E43" s="403">
        <f t="shared" ref="E43:H43" si="2">SUM(E36:E42)</f>
        <v>1.7333333333333333E-2</v>
      </c>
      <c r="F43" s="403">
        <f t="shared" si="2"/>
        <v>0</v>
      </c>
      <c r="G43" s="403">
        <f t="shared" si="2"/>
        <v>1.1777777777777778E-2</v>
      </c>
      <c r="H43" s="403">
        <f t="shared" si="2"/>
        <v>0.11200000000000002</v>
      </c>
      <c r="I43" s="32"/>
    </row>
    <row r="44" spans="1:9">
      <c r="A44" s="404"/>
      <c r="B44" s="405"/>
      <c r="C44" s="406"/>
      <c r="D44" s="406"/>
      <c r="E44" s="406"/>
      <c r="F44" s="406"/>
      <c r="G44" s="406"/>
      <c r="H44" s="406"/>
      <c r="I44" s="32"/>
    </row>
    <row r="46" spans="1:9" ht="13.5" thickBot="1">
      <c r="A46" s="407" t="s">
        <v>346</v>
      </c>
      <c r="B46" s="362"/>
      <c r="C46" s="362"/>
      <c r="D46" s="362"/>
      <c r="E46" s="362"/>
      <c r="F46" s="362"/>
      <c r="G46" s="362"/>
      <c r="H46" s="362"/>
    </row>
    <row r="47" spans="1:9" ht="30" customHeight="1">
      <c r="A47" s="398" t="s">
        <v>347</v>
      </c>
      <c r="B47" s="847" t="s">
        <v>321</v>
      </c>
      <c r="C47" s="847" t="s">
        <v>322</v>
      </c>
      <c r="D47" s="847"/>
      <c r="E47" s="847"/>
      <c r="F47" s="847"/>
      <c r="G47" s="847"/>
      <c r="H47" s="848"/>
    </row>
    <row r="48" spans="1:9">
      <c r="A48" s="378" t="s">
        <v>323</v>
      </c>
      <c r="B48" s="844"/>
      <c r="C48" s="379" t="s">
        <v>324</v>
      </c>
      <c r="D48" s="379" t="s">
        <v>325</v>
      </c>
      <c r="E48" s="379" t="s">
        <v>326</v>
      </c>
      <c r="F48" s="379" t="s">
        <v>327</v>
      </c>
      <c r="G48" s="379">
        <v>2030</v>
      </c>
      <c r="H48" s="380" t="s">
        <v>4</v>
      </c>
    </row>
    <row r="49" spans="1:10">
      <c r="A49" s="381" t="s">
        <v>329</v>
      </c>
      <c r="B49" s="382">
        <v>1</v>
      </c>
      <c r="C49" s="383">
        <v>0</v>
      </c>
      <c r="D49" s="383">
        <v>0</v>
      </c>
      <c r="E49" s="383">
        <v>0</v>
      </c>
      <c r="F49" s="383">
        <v>0</v>
      </c>
      <c r="G49" s="383">
        <v>100</v>
      </c>
      <c r="H49" s="384">
        <v>100</v>
      </c>
    </row>
    <row r="50" spans="1:10">
      <c r="A50" s="381" t="s">
        <v>348</v>
      </c>
      <c r="B50" s="382">
        <v>1</v>
      </c>
      <c r="C50" s="383">
        <v>0</v>
      </c>
      <c r="D50" s="383">
        <v>90</v>
      </c>
      <c r="E50" s="383">
        <v>0</v>
      </c>
      <c r="F50" s="383">
        <v>430</v>
      </c>
      <c r="G50" s="383">
        <v>0</v>
      </c>
      <c r="H50" s="384">
        <v>520</v>
      </c>
    </row>
    <row r="51" spans="1:10">
      <c r="A51" s="381" t="s">
        <v>349</v>
      </c>
      <c r="B51" s="382">
        <v>1</v>
      </c>
      <c r="C51" s="383">
        <v>0</v>
      </c>
      <c r="D51" s="383">
        <v>100</v>
      </c>
      <c r="E51" s="383">
        <v>200</v>
      </c>
      <c r="F51" s="383">
        <v>100</v>
      </c>
      <c r="G51" s="383">
        <v>0</v>
      </c>
      <c r="H51" s="384">
        <v>400</v>
      </c>
    </row>
    <row r="52" spans="1:10" ht="13.5" thickBot="1">
      <c r="A52" s="385" t="s">
        <v>350</v>
      </c>
      <c r="B52" s="386">
        <v>1</v>
      </c>
      <c r="C52" s="387">
        <v>0</v>
      </c>
      <c r="D52" s="387">
        <v>50</v>
      </c>
      <c r="E52" s="387">
        <v>0</v>
      </c>
      <c r="F52" s="397">
        <v>150</v>
      </c>
      <c r="G52" s="397">
        <v>0</v>
      </c>
      <c r="H52" s="388">
        <v>200</v>
      </c>
    </row>
    <row r="53" spans="1:10" ht="13.5" thickBot="1">
      <c r="B53" s="408"/>
      <c r="H53" s="389"/>
    </row>
    <row r="54" spans="1:10" ht="31.5" customHeight="1">
      <c r="A54" s="398" t="s">
        <v>351</v>
      </c>
      <c r="B54" s="833" t="s">
        <v>323</v>
      </c>
      <c r="C54" s="835" t="s">
        <v>352</v>
      </c>
      <c r="D54" s="836"/>
      <c r="E54" s="836"/>
      <c r="F54" s="836"/>
      <c r="G54" s="836"/>
      <c r="H54" s="837"/>
      <c r="J54" s="390"/>
    </row>
    <row r="55" spans="1:10">
      <c r="A55" s="378" t="s">
        <v>334</v>
      </c>
      <c r="B55" s="834"/>
      <c r="C55" s="391" t="s">
        <v>324</v>
      </c>
      <c r="D55" s="391" t="s">
        <v>325</v>
      </c>
      <c r="E55" s="391" t="s">
        <v>326</v>
      </c>
      <c r="F55" s="391" t="s">
        <v>327</v>
      </c>
      <c r="G55" s="391">
        <v>2030</v>
      </c>
      <c r="H55" s="392" t="s">
        <v>4</v>
      </c>
      <c r="J55" s="390"/>
    </row>
    <row r="56" spans="1:10">
      <c r="A56" s="393" t="s">
        <v>336</v>
      </c>
      <c r="B56" s="383" t="s">
        <v>329</v>
      </c>
      <c r="C56" s="383">
        <v>0</v>
      </c>
      <c r="D56" s="394">
        <v>0</v>
      </c>
      <c r="E56" s="394">
        <v>0</v>
      </c>
      <c r="F56" s="394">
        <v>0</v>
      </c>
      <c r="G56" s="394">
        <v>1</v>
      </c>
      <c r="H56" s="384">
        <v>1</v>
      </c>
      <c r="J56" s="390"/>
    </row>
    <row r="57" spans="1:10">
      <c r="A57" s="393" t="s">
        <v>353</v>
      </c>
      <c r="B57" s="383" t="s">
        <v>348</v>
      </c>
      <c r="C57" s="383">
        <v>0</v>
      </c>
      <c r="D57" s="394">
        <v>1</v>
      </c>
      <c r="E57" s="394">
        <v>0</v>
      </c>
      <c r="F57" s="394">
        <v>0</v>
      </c>
      <c r="G57" s="394">
        <v>0</v>
      </c>
      <c r="H57" s="384">
        <v>1</v>
      </c>
      <c r="J57" s="390"/>
    </row>
    <row r="58" spans="1:10">
      <c r="A58" s="393" t="s">
        <v>354</v>
      </c>
      <c r="B58" s="383" t="s">
        <v>348</v>
      </c>
      <c r="C58" s="383">
        <v>0</v>
      </c>
      <c r="D58" s="394">
        <v>1</v>
      </c>
      <c r="E58" s="394">
        <v>0</v>
      </c>
      <c r="F58" s="394">
        <v>0</v>
      </c>
      <c r="G58" s="394">
        <v>0</v>
      </c>
      <c r="H58" s="384">
        <v>1</v>
      </c>
      <c r="J58" s="390"/>
    </row>
    <row r="59" spans="1:10">
      <c r="A59" s="393" t="s">
        <v>338</v>
      </c>
      <c r="B59" s="383" t="s">
        <v>349</v>
      </c>
      <c r="C59" s="383">
        <v>0</v>
      </c>
      <c r="D59" s="394">
        <v>1</v>
      </c>
      <c r="E59" s="394">
        <v>0</v>
      </c>
      <c r="F59" s="394">
        <v>0</v>
      </c>
      <c r="G59" s="394">
        <v>0</v>
      </c>
      <c r="H59" s="384">
        <v>1</v>
      </c>
      <c r="J59" s="390"/>
    </row>
    <row r="60" spans="1:10">
      <c r="A60" s="393" t="s">
        <v>355</v>
      </c>
      <c r="B60" s="383" t="s">
        <v>349</v>
      </c>
      <c r="C60" s="383">
        <v>0</v>
      </c>
      <c r="D60" s="394">
        <v>1</v>
      </c>
      <c r="E60" s="394">
        <v>0</v>
      </c>
      <c r="F60" s="394">
        <v>0</v>
      </c>
      <c r="G60" s="394">
        <v>0</v>
      </c>
      <c r="H60" s="384">
        <v>1</v>
      </c>
      <c r="J60" s="390"/>
    </row>
    <row r="61" spans="1:10">
      <c r="A61" s="393" t="s">
        <v>356</v>
      </c>
      <c r="B61" s="383" t="s">
        <v>349</v>
      </c>
      <c r="C61" s="383">
        <v>0</v>
      </c>
      <c r="D61" s="394">
        <v>1</v>
      </c>
      <c r="E61" s="394">
        <v>0</v>
      </c>
      <c r="F61" s="394">
        <v>0</v>
      </c>
      <c r="G61" s="394">
        <v>0</v>
      </c>
      <c r="H61" s="384">
        <v>1</v>
      </c>
      <c r="J61" s="390"/>
    </row>
    <row r="62" spans="1:10" ht="13.5" thickBot="1">
      <c r="A62" s="396" t="s">
        <v>357</v>
      </c>
      <c r="B62" s="387" t="s">
        <v>350</v>
      </c>
      <c r="C62" s="387">
        <v>0</v>
      </c>
      <c r="D62" s="397">
        <v>1</v>
      </c>
      <c r="E62" s="397">
        <v>0</v>
      </c>
      <c r="F62" s="397">
        <v>0</v>
      </c>
      <c r="G62" s="397">
        <v>0</v>
      </c>
      <c r="H62" s="388">
        <v>1</v>
      </c>
      <c r="J62" s="390"/>
    </row>
    <row r="63" spans="1:10" ht="13.5" thickBot="1">
      <c r="B63" s="390"/>
      <c r="G63" s="389"/>
      <c r="H63" s="389"/>
    </row>
    <row r="64" spans="1:10">
      <c r="A64" s="398" t="s">
        <v>358</v>
      </c>
      <c r="B64" s="828" t="s">
        <v>343</v>
      </c>
      <c r="C64" s="838" t="s">
        <v>344</v>
      </c>
      <c r="D64" s="838"/>
      <c r="E64" s="838"/>
      <c r="F64" s="838"/>
      <c r="G64" s="838"/>
      <c r="H64" s="839"/>
    </row>
    <row r="65" spans="1:9">
      <c r="A65" s="378" t="s">
        <v>334</v>
      </c>
      <c r="B65" s="829"/>
      <c r="C65" s="379">
        <v>2013</v>
      </c>
      <c r="D65" s="379">
        <v>2015</v>
      </c>
      <c r="E65" s="379">
        <v>2020</v>
      </c>
      <c r="F65" s="379">
        <v>2025</v>
      </c>
      <c r="G65" s="379">
        <v>2030</v>
      </c>
      <c r="H65" s="380" t="s">
        <v>4</v>
      </c>
    </row>
    <row r="66" spans="1:9">
      <c r="A66" s="393" t="s">
        <v>336</v>
      </c>
      <c r="B66" s="382">
        <v>10</v>
      </c>
      <c r="C66" s="399">
        <f>C56*((($B66*$B$7)+($B$10*8))/9)</f>
        <v>0</v>
      </c>
      <c r="D66" s="399">
        <f t="shared" ref="D66:G66" si="3">D56*((($B66*$B$7)+($B$10*8))/9)</f>
        <v>0</v>
      </c>
      <c r="E66" s="399">
        <f t="shared" si="3"/>
        <v>0</v>
      </c>
      <c r="F66" s="399">
        <f t="shared" si="3"/>
        <v>0</v>
      </c>
      <c r="G66" s="399">
        <f t="shared" si="3"/>
        <v>1.6222222222222225E-2</v>
      </c>
      <c r="H66" s="400">
        <f>SUM(C66:G66)</f>
        <v>1.6222222222222225E-2</v>
      </c>
    </row>
    <row r="67" spans="1:9">
      <c r="A67" s="393" t="s">
        <v>353</v>
      </c>
      <c r="B67" s="382">
        <v>10</v>
      </c>
      <c r="C67" s="399">
        <f t="shared" ref="C67:G72" si="4">C57*((($B67*$B$7)+($B$10*8))/9)</f>
        <v>0</v>
      </c>
      <c r="D67" s="399">
        <f t="shared" si="4"/>
        <v>1.6222222222222225E-2</v>
      </c>
      <c r="E67" s="399">
        <f t="shared" si="4"/>
        <v>0</v>
      </c>
      <c r="F67" s="399">
        <f t="shared" si="4"/>
        <v>0</v>
      </c>
      <c r="G67" s="399">
        <f t="shared" si="4"/>
        <v>0</v>
      </c>
      <c r="H67" s="400">
        <f t="shared" ref="H67:H72" si="5">SUM(C67:G67)</f>
        <v>1.6222222222222225E-2</v>
      </c>
    </row>
    <row r="68" spans="1:9">
      <c r="A68" s="393" t="s">
        <v>354</v>
      </c>
      <c r="B68" s="382">
        <v>10</v>
      </c>
      <c r="C68" s="399">
        <f t="shared" si="4"/>
        <v>0</v>
      </c>
      <c r="D68" s="399">
        <f t="shared" si="4"/>
        <v>1.6222222222222225E-2</v>
      </c>
      <c r="E68" s="399">
        <f t="shared" si="4"/>
        <v>0</v>
      </c>
      <c r="F68" s="399">
        <f t="shared" si="4"/>
        <v>0</v>
      </c>
      <c r="G68" s="399">
        <f t="shared" si="4"/>
        <v>0</v>
      </c>
      <c r="H68" s="400">
        <f t="shared" si="5"/>
        <v>1.6222222222222225E-2</v>
      </c>
    </row>
    <row r="69" spans="1:9">
      <c r="A69" s="393" t="s">
        <v>338</v>
      </c>
      <c r="B69" s="382">
        <v>5</v>
      </c>
      <c r="C69" s="399">
        <f t="shared" si="4"/>
        <v>0</v>
      </c>
      <c r="D69" s="399">
        <f t="shared" si="4"/>
        <v>1.3444444444444445E-2</v>
      </c>
      <c r="E69" s="399">
        <f t="shared" si="4"/>
        <v>0</v>
      </c>
      <c r="F69" s="399">
        <f t="shared" si="4"/>
        <v>0</v>
      </c>
      <c r="G69" s="399">
        <f t="shared" si="4"/>
        <v>0</v>
      </c>
      <c r="H69" s="400">
        <f t="shared" si="5"/>
        <v>1.3444444444444445E-2</v>
      </c>
    </row>
    <row r="70" spans="1:9">
      <c r="A70" s="393" t="s">
        <v>355</v>
      </c>
      <c r="B70" s="382">
        <v>14</v>
      </c>
      <c r="C70" s="399">
        <f t="shared" si="4"/>
        <v>0</v>
      </c>
      <c r="D70" s="399">
        <f t="shared" si="4"/>
        <v>1.8444444444444444E-2</v>
      </c>
      <c r="E70" s="399">
        <f t="shared" si="4"/>
        <v>0</v>
      </c>
      <c r="F70" s="399">
        <f t="shared" si="4"/>
        <v>0</v>
      </c>
      <c r="G70" s="399">
        <f t="shared" si="4"/>
        <v>0</v>
      </c>
      <c r="H70" s="400">
        <f t="shared" si="5"/>
        <v>1.8444444444444444E-2</v>
      </c>
    </row>
    <row r="71" spans="1:9">
      <c r="A71" s="393" t="s">
        <v>356</v>
      </c>
      <c r="B71" s="382">
        <v>2</v>
      </c>
      <c r="C71" s="399">
        <f t="shared" si="4"/>
        <v>0</v>
      </c>
      <c r="D71" s="399">
        <f t="shared" si="4"/>
        <v>1.1777777777777778E-2</v>
      </c>
      <c r="E71" s="399">
        <f t="shared" si="4"/>
        <v>0</v>
      </c>
      <c r="F71" s="399">
        <f t="shared" si="4"/>
        <v>0</v>
      </c>
      <c r="G71" s="399">
        <f t="shared" si="4"/>
        <v>0</v>
      </c>
      <c r="H71" s="400">
        <f t="shared" si="5"/>
        <v>1.1777777777777778E-2</v>
      </c>
    </row>
    <row r="72" spans="1:9">
      <c r="A72" s="393" t="s">
        <v>357</v>
      </c>
      <c r="B72" s="382">
        <v>10</v>
      </c>
      <c r="C72" s="399">
        <f t="shared" si="4"/>
        <v>0</v>
      </c>
      <c r="D72" s="399">
        <f t="shared" si="4"/>
        <v>1.6222222222222225E-2</v>
      </c>
      <c r="E72" s="399">
        <f t="shared" si="4"/>
        <v>0</v>
      </c>
      <c r="F72" s="399">
        <f t="shared" si="4"/>
        <v>0</v>
      </c>
      <c r="G72" s="399">
        <f t="shared" si="4"/>
        <v>0</v>
      </c>
      <c r="H72" s="400">
        <f t="shared" si="5"/>
        <v>1.6222222222222225E-2</v>
      </c>
    </row>
    <row r="73" spans="1:9" ht="13.5" thickBot="1">
      <c r="A73" s="409" t="s">
        <v>4</v>
      </c>
      <c r="B73" s="410" t="s">
        <v>345</v>
      </c>
      <c r="C73" s="403">
        <f>SUM(C66:C72)</f>
        <v>0</v>
      </c>
      <c r="D73" s="403">
        <f t="shared" ref="D73:H73" si="6">SUM(D66:D72)</f>
        <v>9.2333333333333337E-2</v>
      </c>
      <c r="E73" s="403">
        <f t="shared" si="6"/>
        <v>0</v>
      </c>
      <c r="F73" s="403">
        <f t="shared" si="6"/>
        <v>0</v>
      </c>
      <c r="G73" s="403">
        <f t="shared" si="6"/>
        <v>1.6222222222222225E-2</v>
      </c>
      <c r="H73" s="403">
        <f t="shared" si="6"/>
        <v>0.10855555555555557</v>
      </c>
    </row>
    <row r="74" spans="1:9">
      <c r="G74" s="389"/>
    </row>
    <row r="75" spans="1:9">
      <c r="A75" s="411" t="s">
        <v>359</v>
      </c>
      <c r="B75" s="412"/>
      <c r="C75" s="412"/>
      <c r="D75" s="412"/>
      <c r="E75" s="412"/>
      <c r="F75" s="412"/>
      <c r="G75" s="413"/>
      <c r="H75" s="412"/>
    </row>
    <row r="76" spans="1:9">
      <c r="A76" s="411" t="s">
        <v>360</v>
      </c>
      <c r="B76" s="412"/>
      <c r="C76" s="412"/>
      <c r="D76" s="412"/>
      <c r="E76" s="412"/>
      <c r="F76" s="412"/>
      <c r="G76" s="413"/>
      <c r="H76" s="412"/>
    </row>
    <row r="77" spans="1:9">
      <c r="A77" s="412" t="s">
        <v>361</v>
      </c>
      <c r="B77" s="412"/>
      <c r="C77" s="412"/>
      <c r="D77" s="412"/>
      <c r="E77" s="412"/>
      <c r="F77" s="412"/>
      <c r="G77" s="413"/>
      <c r="H77" s="412"/>
    </row>
    <row r="78" spans="1:9">
      <c r="A78" s="412" t="s">
        <v>362</v>
      </c>
      <c r="B78" s="412"/>
      <c r="C78" s="412"/>
      <c r="D78" s="412"/>
      <c r="E78" s="412"/>
      <c r="F78" s="412"/>
      <c r="G78" s="413"/>
      <c r="H78" s="412"/>
    </row>
    <row r="79" spans="1:9" ht="29.25" customHeight="1">
      <c r="A79" s="840" t="s">
        <v>363</v>
      </c>
      <c r="B79" s="841"/>
      <c r="C79" s="841"/>
      <c r="D79" s="841"/>
      <c r="E79" s="841"/>
      <c r="F79" s="841"/>
      <c r="G79" s="841"/>
      <c r="H79" s="841"/>
    </row>
    <row r="80" spans="1:9" ht="29.25" customHeight="1">
      <c r="A80" s="840" t="s">
        <v>364</v>
      </c>
      <c r="B80" s="840"/>
      <c r="C80" s="840"/>
      <c r="D80" s="840"/>
      <c r="E80" s="840"/>
      <c r="F80" s="840"/>
      <c r="G80" s="840"/>
      <c r="H80" s="840"/>
      <c r="I80" s="414"/>
    </row>
    <row r="81" spans="1:24">
      <c r="A81" s="411" t="s">
        <v>365</v>
      </c>
      <c r="B81" s="412"/>
      <c r="C81" s="412"/>
      <c r="D81" s="412"/>
      <c r="E81" s="412"/>
      <c r="F81" s="412"/>
      <c r="G81" s="412"/>
      <c r="H81" s="412"/>
      <c r="I81" s="414"/>
    </row>
    <row r="82" spans="1:24">
      <c r="A82" s="78" t="s">
        <v>366</v>
      </c>
    </row>
    <row r="83" spans="1:24">
      <c r="A83" s="78" t="s">
        <v>367</v>
      </c>
    </row>
    <row r="84" spans="1:24">
      <c r="A84" s="78" t="s">
        <v>368</v>
      </c>
    </row>
    <row r="85" spans="1:24">
      <c r="A85" s="78" t="s">
        <v>369</v>
      </c>
    </row>
    <row r="86" spans="1:24">
      <c r="A86" s="78"/>
    </row>
    <row r="87" spans="1:24">
      <c r="A87" s="78"/>
    </row>
    <row r="88" spans="1:24" s="40" customFormat="1" ht="21.75" customHeight="1">
      <c r="A88" s="842" t="s">
        <v>370</v>
      </c>
      <c r="B88" s="842"/>
      <c r="C88" s="842"/>
      <c r="D88" s="842"/>
      <c r="E88" s="842"/>
      <c r="F88" s="842"/>
      <c r="G88" s="842"/>
      <c r="H88" s="842"/>
      <c r="I88" s="415"/>
      <c r="J88" s="415"/>
      <c r="K88" s="415"/>
      <c r="L88" s="415"/>
      <c r="M88" s="415"/>
      <c r="N88" s="415"/>
      <c r="O88" s="415"/>
      <c r="P88" s="415"/>
      <c r="Q88" s="415"/>
      <c r="R88" s="415"/>
      <c r="S88" s="415"/>
      <c r="T88" s="415"/>
      <c r="U88" s="415"/>
      <c r="V88" s="415"/>
      <c r="W88" s="415"/>
      <c r="X88" s="415"/>
    </row>
    <row r="89" spans="1:24" s="40" customFormat="1">
      <c r="A89" s="416"/>
      <c r="B89" s="417"/>
      <c r="C89" s="417"/>
      <c r="D89" s="417"/>
      <c r="E89" s="417"/>
      <c r="F89" s="417"/>
      <c r="G89" s="417"/>
      <c r="H89" s="417"/>
      <c r="I89" s="417"/>
    </row>
    <row r="90" spans="1:24" s="40" customFormat="1" ht="13.5" thickBot="1">
      <c r="A90" s="418" t="s">
        <v>371</v>
      </c>
      <c r="B90" s="419"/>
      <c r="C90" s="419"/>
      <c r="D90" s="419"/>
      <c r="E90" s="419"/>
      <c r="F90" s="419"/>
      <c r="G90" s="419"/>
      <c r="H90" s="419"/>
      <c r="I90" s="417"/>
    </row>
    <row r="91" spans="1:24" s="40" customFormat="1" ht="30" customHeight="1">
      <c r="A91" s="377" t="s">
        <v>372</v>
      </c>
      <c r="B91" s="843" t="s">
        <v>321</v>
      </c>
      <c r="C91" s="830" t="s">
        <v>322</v>
      </c>
      <c r="D91" s="831"/>
      <c r="E91" s="831"/>
      <c r="F91" s="831"/>
      <c r="G91" s="831"/>
      <c r="H91" s="832"/>
      <c r="I91" s="415"/>
      <c r="J91" s="420"/>
    </row>
    <row r="92" spans="1:24" s="40" customFormat="1">
      <c r="A92" s="421" t="s">
        <v>373</v>
      </c>
      <c r="B92" s="844"/>
      <c r="C92" s="379" t="s">
        <v>324</v>
      </c>
      <c r="D92" s="379" t="s">
        <v>325</v>
      </c>
      <c r="E92" s="379" t="s">
        <v>326</v>
      </c>
      <c r="F92" s="379" t="s">
        <v>327</v>
      </c>
      <c r="G92" s="379">
        <v>2030</v>
      </c>
      <c r="H92" s="380" t="s">
        <v>4</v>
      </c>
      <c r="I92" s="415"/>
      <c r="J92" s="422"/>
    </row>
    <row r="93" spans="1:24" s="40" customFormat="1">
      <c r="A93" s="423" t="s">
        <v>374</v>
      </c>
      <c r="B93" s="424">
        <v>1</v>
      </c>
      <c r="C93" s="425">
        <v>1</v>
      </c>
      <c r="D93" s="425">
        <v>0</v>
      </c>
      <c r="E93" s="425">
        <v>0</v>
      </c>
      <c r="F93" s="425">
        <v>0</v>
      </c>
      <c r="G93" s="425">
        <v>0</v>
      </c>
      <c r="H93" s="426">
        <v>1</v>
      </c>
      <c r="I93" s="427"/>
    </row>
    <row r="94" spans="1:24" s="40" customFormat="1">
      <c r="A94" s="423" t="s">
        <v>375</v>
      </c>
      <c r="B94" s="424">
        <v>2</v>
      </c>
      <c r="C94" s="425">
        <v>10</v>
      </c>
      <c r="D94" s="425">
        <v>0</v>
      </c>
      <c r="E94" s="425">
        <v>100</v>
      </c>
      <c r="F94" s="425">
        <v>0</v>
      </c>
      <c r="G94" s="425">
        <v>0</v>
      </c>
      <c r="H94" s="426">
        <v>110</v>
      </c>
      <c r="I94" s="427"/>
    </row>
    <row r="95" spans="1:24" s="40" customFormat="1" ht="13.5" thickBot="1">
      <c r="A95" s="428" t="s">
        <v>376</v>
      </c>
      <c r="B95" s="429">
        <v>1</v>
      </c>
      <c r="C95" s="430">
        <v>0</v>
      </c>
      <c r="D95" s="430">
        <v>0</v>
      </c>
      <c r="E95" s="430">
        <v>100</v>
      </c>
      <c r="F95" s="430">
        <v>0</v>
      </c>
      <c r="G95" s="430">
        <v>0</v>
      </c>
      <c r="H95" s="431">
        <v>100</v>
      </c>
      <c r="I95" s="427"/>
    </row>
    <row r="96" spans="1:24" s="40" customFormat="1" ht="13.5" thickBot="1">
      <c r="A96" s="417"/>
      <c r="B96" s="417"/>
      <c r="C96" s="417"/>
      <c r="D96" s="417"/>
      <c r="E96" s="417"/>
      <c r="F96" s="417"/>
      <c r="G96" s="417"/>
      <c r="J96" s="432"/>
    </row>
    <row r="97" spans="1:10" s="40" customFormat="1" ht="34.5" customHeight="1">
      <c r="A97" s="398" t="s">
        <v>377</v>
      </c>
      <c r="B97" s="845" t="s">
        <v>323</v>
      </c>
      <c r="C97" s="835" t="s">
        <v>352</v>
      </c>
      <c r="D97" s="836"/>
      <c r="E97" s="836"/>
      <c r="F97" s="836"/>
      <c r="G97" s="836"/>
      <c r="H97" s="837"/>
      <c r="J97" s="417"/>
    </row>
    <row r="98" spans="1:10" s="40" customFormat="1">
      <c r="A98" s="378" t="s">
        <v>334</v>
      </c>
      <c r="B98" s="846"/>
      <c r="C98" s="433" t="s">
        <v>324</v>
      </c>
      <c r="D98" s="433" t="s">
        <v>325</v>
      </c>
      <c r="E98" s="433" t="s">
        <v>326</v>
      </c>
      <c r="F98" s="433" t="s">
        <v>327</v>
      </c>
      <c r="G98" s="433">
        <v>2030</v>
      </c>
      <c r="H98" s="392" t="s">
        <v>4</v>
      </c>
      <c r="J98" s="417"/>
    </row>
    <row r="99" spans="1:10" s="40" customFormat="1">
      <c r="A99" s="434" t="s">
        <v>378</v>
      </c>
      <c r="B99" s="435" t="s">
        <v>374</v>
      </c>
      <c r="C99" s="425">
        <v>1</v>
      </c>
      <c r="D99" s="425">
        <v>0</v>
      </c>
      <c r="E99" s="425">
        <v>0</v>
      </c>
      <c r="F99" s="425">
        <v>0</v>
      </c>
      <c r="G99" s="425">
        <v>0</v>
      </c>
      <c r="H99" s="426">
        <f t="shared" ref="H99:H106" si="7">SUM(C99:G99)</f>
        <v>1</v>
      </c>
      <c r="J99" s="417"/>
    </row>
    <row r="100" spans="1:10" s="40" customFormat="1">
      <c r="A100" s="434" t="s">
        <v>379</v>
      </c>
      <c r="B100" s="435" t="s">
        <v>374</v>
      </c>
      <c r="C100" s="425">
        <v>1</v>
      </c>
      <c r="D100" s="425">
        <v>0</v>
      </c>
      <c r="E100" s="425">
        <v>0</v>
      </c>
      <c r="F100" s="425">
        <v>0</v>
      </c>
      <c r="G100" s="425">
        <v>0</v>
      </c>
      <c r="H100" s="426">
        <f t="shared" si="7"/>
        <v>1</v>
      </c>
      <c r="J100" s="417"/>
    </row>
    <row r="101" spans="1:10" s="40" customFormat="1">
      <c r="A101" s="434" t="s">
        <v>380</v>
      </c>
      <c r="B101" s="435" t="s">
        <v>375</v>
      </c>
      <c r="C101" s="425">
        <v>1</v>
      </c>
      <c r="D101" s="425">
        <v>0</v>
      </c>
      <c r="E101" s="425">
        <v>1</v>
      </c>
      <c r="F101" s="425">
        <v>0</v>
      </c>
      <c r="G101" s="425">
        <v>0</v>
      </c>
      <c r="H101" s="426">
        <f t="shared" si="7"/>
        <v>2</v>
      </c>
      <c r="J101" s="417"/>
    </row>
    <row r="102" spans="1:10" s="40" customFormat="1">
      <c r="A102" s="434" t="s">
        <v>381</v>
      </c>
      <c r="B102" s="435" t="s">
        <v>376</v>
      </c>
      <c r="C102" s="425">
        <v>0</v>
      </c>
      <c r="D102" s="425">
        <v>0</v>
      </c>
      <c r="E102" s="425">
        <v>1</v>
      </c>
      <c r="F102" s="425">
        <v>0</v>
      </c>
      <c r="G102" s="425">
        <v>0</v>
      </c>
      <c r="H102" s="426">
        <f t="shared" si="7"/>
        <v>1</v>
      </c>
      <c r="J102" s="417"/>
    </row>
    <row r="103" spans="1:10" s="40" customFormat="1">
      <c r="A103" s="434" t="s">
        <v>382</v>
      </c>
      <c r="B103" s="435" t="s">
        <v>376</v>
      </c>
      <c r="C103" s="435">
        <v>0</v>
      </c>
      <c r="D103" s="425">
        <v>0</v>
      </c>
      <c r="E103" s="425">
        <v>1</v>
      </c>
      <c r="F103" s="425">
        <v>0</v>
      </c>
      <c r="G103" s="425">
        <v>0</v>
      </c>
      <c r="H103" s="426">
        <f t="shared" si="7"/>
        <v>1</v>
      </c>
      <c r="J103" s="417"/>
    </row>
    <row r="104" spans="1:10" s="40" customFormat="1">
      <c r="A104" s="434" t="s">
        <v>383</v>
      </c>
      <c r="B104" s="435" t="s">
        <v>376</v>
      </c>
      <c r="C104" s="435">
        <v>0</v>
      </c>
      <c r="D104" s="425">
        <v>0</v>
      </c>
      <c r="E104" s="425">
        <v>1</v>
      </c>
      <c r="F104" s="425">
        <v>0</v>
      </c>
      <c r="G104" s="425">
        <v>0</v>
      </c>
      <c r="H104" s="426">
        <f t="shared" si="7"/>
        <v>1</v>
      </c>
      <c r="J104" s="417"/>
    </row>
    <row r="105" spans="1:10" s="438" customFormat="1" ht="13.5" thickBot="1">
      <c r="A105" s="396" t="s">
        <v>384</v>
      </c>
      <c r="B105" s="279" t="s">
        <v>376</v>
      </c>
      <c r="C105" s="279">
        <v>0</v>
      </c>
      <c r="D105" s="436">
        <v>0</v>
      </c>
      <c r="E105" s="436">
        <v>1</v>
      </c>
      <c r="F105" s="436">
        <v>0</v>
      </c>
      <c r="G105" s="436">
        <v>0</v>
      </c>
      <c r="H105" s="437">
        <f>SUM(C105:G105)</f>
        <v>1</v>
      </c>
    </row>
    <row r="106" spans="1:10" s="40" customFormat="1" ht="13.5" thickBot="1">
      <c r="A106" s="439" t="s">
        <v>385</v>
      </c>
      <c r="B106" s="430" t="s">
        <v>376</v>
      </c>
      <c r="C106" s="430">
        <v>0</v>
      </c>
      <c r="D106" s="440">
        <v>0</v>
      </c>
      <c r="E106" s="440">
        <v>1</v>
      </c>
      <c r="F106" s="440">
        <v>0</v>
      </c>
      <c r="G106" s="440">
        <v>0</v>
      </c>
      <c r="H106" s="441">
        <f t="shared" si="7"/>
        <v>1</v>
      </c>
      <c r="J106" s="417"/>
    </row>
    <row r="107" spans="1:10" s="40" customFormat="1" ht="13.5" thickBot="1">
      <c r="A107" s="442"/>
      <c r="B107" s="417"/>
      <c r="C107" s="443"/>
      <c r="D107" s="443"/>
      <c r="E107" s="443"/>
      <c r="F107" s="443"/>
      <c r="H107" s="444"/>
      <c r="I107" s="417"/>
    </row>
    <row r="108" spans="1:10" s="40" customFormat="1">
      <c r="A108" s="398" t="s">
        <v>386</v>
      </c>
      <c r="B108" s="828" t="s">
        <v>343</v>
      </c>
      <c r="C108" s="830" t="s">
        <v>344</v>
      </c>
      <c r="D108" s="831"/>
      <c r="E108" s="831"/>
      <c r="F108" s="831"/>
      <c r="G108" s="831"/>
      <c r="H108" s="832"/>
      <c r="I108" s="417"/>
    </row>
    <row r="109" spans="1:10" s="40" customFormat="1">
      <c r="A109" s="378" t="s">
        <v>334</v>
      </c>
      <c r="B109" s="829"/>
      <c r="C109" s="379">
        <v>2013</v>
      </c>
      <c r="D109" s="379">
        <v>2015</v>
      </c>
      <c r="E109" s="379">
        <v>2020</v>
      </c>
      <c r="F109" s="379">
        <v>2025</v>
      </c>
      <c r="G109" s="379">
        <v>2030</v>
      </c>
      <c r="H109" s="445" t="s">
        <v>4</v>
      </c>
      <c r="I109" s="417"/>
    </row>
    <row r="110" spans="1:10" s="40" customFormat="1">
      <c r="A110" s="434" t="s">
        <v>378</v>
      </c>
      <c r="B110" s="424">
        <v>9</v>
      </c>
      <c r="C110" s="399">
        <f t="shared" ref="C110:G115" si="8">C99*((($B110*$B$7)+($B$10*8))/9)</f>
        <v>1.5666666666666669E-2</v>
      </c>
      <c r="D110" s="399">
        <f t="shared" si="8"/>
        <v>0</v>
      </c>
      <c r="E110" s="399">
        <f t="shared" si="8"/>
        <v>0</v>
      </c>
      <c r="F110" s="399">
        <f t="shared" si="8"/>
        <v>0</v>
      </c>
      <c r="G110" s="399">
        <f t="shared" si="8"/>
        <v>0</v>
      </c>
      <c r="H110" s="446">
        <f t="shared" ref="H110:H116" si="9">SUM(C110:G110)</f>
        <v>1.5666666666666669E-2</v>
      </c>
      <c r="I110" s="417"/>
    </row>
    <row r="111" spans="1:10" s="40" customFormat="1">
      <c r="A111" s="434" t="s">
        <v>379</v>
      </c>
      <c r="B111" s="424">
        <v>4</v>
      </c>
      <c r="C111" s="399">
        <f t="shared" si="8"/>
        <v>1.2888888888888889E-2</v>
      </c>
      <c r="D111" s="399">
        <f t="shared" si="8"/>
        <v>0</v>
      </c>
      <c r="E111" s="399">
        <f t="shared" si="8"/>
        <v>0</v>
      </c>
      <c r="F111" s="399">
        <f t="shared" si="8"/>
        <v>0</v>
      </c>
      <c r="G111" s="399">
        <f t="shared" si="8"/>
        <v>0</v>
      </c>
      <c r="H111" s="446">
        <f t="shared" si="9"/>
        <v>1.2888888888888889E-2</v>
      </c>
      <c r="I111" s="417"/>
    </row>
    <row r="112" spans="1:10" s="40" customFormat="1">
      <c r="A112" s="434" t="s">
        <v>387</v>
      </c>
      <c r="B112" s="424">
        <v>6</v>
      </c>
      <c r="C112" s="399">
        <f t="shared" si="8"/>
        <v>1.4E-2</v>
      </c>
      <c r="D112" s="399">
        <f t="shared" si="8"/>
        <v>0</v>
      </c>
      <c r="E112" s="399">
        <f t="shared" si="8"/>
        <v>1.4E-2</v>
      </c>
      <c r="F112" s="399">
        <f t="shared" si="8"/>
        <v>0</v>
      </c>
      <c r="G112" s="399">
        <f t="shared" si="8"/>
        <v>0</v>
      </c>
      <c r="H112" s="446">
        <f>SUM(C112:G112)</f>
        <v>2.8000000000000001E-2</v>
      </c>
      <c r="I112" s="417"/>
    </row>
    <row r="113" spans="1:9" s="40" customFormat="1">
      <c r="A113" s="434" t="s">
        <v>381</v>
      </c>
      <c r="B113" s="424">
        <v>3</v>
      </c>
      <c r="C113" s="399">
        <f t="shared" si="8"/>
        <v>0</v>
      </c>
      <c r="D113" s="399">
        <f t="shared" si="8"/>
        <v>0</v>
      </c>
      <c r="E113" s="399">
        <f t="shared" si="8"/>
        <v>1.2333333333333333E-2</v>
      </c>
      <c r="F113" s="399">
        <f t="shared" si="8"/>
        <v>0</v>
      </c>
      <c r="G113" s="399">
        <f t="shared" si="8"/>
        <v>0</v>
      </c>
      <c r="H113" s="446">
        <f t="shared" si="9"/>
        <v>1.2333333333333333E-2</v>
      </c>
      <c r="I113" s="417"/>
    </row>
    <row r="114" spans="1:9" s="40" customFormat="1">
      <c r="A114" s="434" t="s">
        <v>382</v>
      </c>
      <c r="B114" s="424">
        <v>1</v>
      </c>
      <c r="C114" s="399">
        <f t="shared" si="8"/>
        <v>0</v>
      </c>
      <c r="D114" s="399">
        <f t="shared" si="8"/>
        <v>0</v>
      </c>
      <c r="E114" s="399">
        <f t="shared" si="8"/>
        <v>1.1222222222222224E-2</v>
      </c>
      <c r="F114" s="399">
        <f t="shared" si="8"/>
        <v>0</v>
      </c>
      <c r="G114" s="399">
        <f t="shared" si="8"/>
        <v>0</v>
      </c>
      <c r="H114" s="446">
        <f t="shared" si="9"/>
        <v>1.1222222222222224E-2</v>
      </c>
      <c r="I114" s="417"/>
    </row>
    <row r="115" spans="1:9" s="40" customFormat="1">
      <c r="A115" s="434" t="s">
        <v>383</v>
      </c>
      <c r="B115" s="424">
        <v>1</v>
      </c>
      <c r="C115" s="399">
        <f t="shared" si="8"/>
        <v>0</v>
      </c>
      <c r="D115" s="399">
        <f t="shared" si="8"/>
        <v>0</v>
      </c>
      <c r="E115" s="399">
        <f t="shared" si="8"/>
        <v>1.1222222222222224E-2</v>
      </c>
      <c r="F115" s="399">
        <f t="shared" si="8"/>
        <v>0</v>
      </c>
      <c r="G115" s="399">
        <f t="shared" si="8"/>
        <v>0</v>
      </c>
      <c r="H115" s="446">
        <f t="shared" si="9"/>
        <v>1.1222222222222224E-2</v>
      </c>
      <c r="I115" s="417"/>
    </row>
    <row r="116" spans="1:9" s="40" customFormat="1">
      <c r="A116" s="434" t="s">
        <v>385</v>
      </c>
      <c r="B116" s="424">
        <v>1</v>
      </c>
      <c r="C116" s="399">
        <f t="shared" ref="C116:G116" si="10">C106*((($B116*$B$7)+($B$10*8))/9)</f>
        <v>0</v>
      </c>
      <c r="D116" s="399">
        <f t="shared" si="10"/>
        <v>0</v>
      </c>
      <c r="E116" s="399">
        <f t="shared" si="10"/>
        <v>1.1222222222222224E-2</v>
      </c>
      <c r="F116" s="399">
        <f t="shared" si="10"/>
        <v>0</v>
      </c>
      <c r="G116" s="399">
        <f t="shared" si="10"/>
        <v>0</v>
      </c>
      <c r="H116" s="446">
        <f t="shared" si="9"/>
        <v>1.1222222222222224E-2</v>
      </c>
      <c r="I116" s="417"/>
    </row>
    <row r="117" spans="1:9" s="111" customFormat="1" ht="13.5" thickBot="1">
      <c r="A117" s="396" t="s">
        <v>384</v>
      </c>
      <c r="B117" s="447">
        <v>3</v>
      </c>
      <c r="C117" s="399">
        <f>C105*((($B117*$B$7)+($B$10*8))/9)</f>
        <v>0</v>
      </c>
      <c r="D117" s="399">
        <f t="shared" ref="D117:H117" si="11">D105*((($B117*$B$7)+($B$10*8))/9)</f>
        <v>0</v>
      </c>
      <c r="E117" s="399">
        <f>E105*((($B117*$B$7)+($B$10*8))/9)</f>
        <v>1.2333333333333333E-2</v>
      </c>
      <c r="F117" s="399">
        <f t="shared" si="11"/>
        <v>0</v>
      </c>
      <c r="G117" s="399">
        <f t="shared" si="11"/>
        <v>0</v>
      </c>
      <c r="H117" s="399">
        <f t="shared" si="11"/>
        <v>1.2333333333333333E-2</v>
      </c>
    </row>
    <row r="118" spans="1:9" s="359" customFormat="1" ht="13.5" thickBot="1">
      <c r="A118" s="409" t="s">
        <v>4</v>
      </c>
      <c r="B118" s="448" t="s">
        <v>345</v>
      </c>
      <c r="C118" s="449">
        <f>SUM(C110:C117)</f>
        <v>4.2555555555555555E-2</v>
      </c>
      <c r="D118" s="449">
        <f t="shared" ref="D118:G118" si="12">SUM(D110:D117)</f>
        <v>0</v>
      </c>
      <c r="E118" s="449">
        <f t="shared" si="12"/>
        <v>7.2333333333333333E-2</v>
      </c>
      <c r="F118" s="449">
        <f t="shared" si="12"/>
        <v>0</v>
      </c>
      <c r="G118" s="449">
        <f t="shared" si="12"/>
        <v>0</v>
      </c>
      <c r="H118" s="449">
        <f>SUM(H110:H117)</f>
        <v>0.11488888888888887</v>
      </c>
      <c r="I118" s="450"/>
    </row>
    <row r="119" spans="1:9" s="40" customFormat="1">
      <c r="A119" s="442"/>
      <c r="B119" s="417"/>
      <c r="C119" s="443"/>
      <c r="D119" s="443"/>
      <c r="E119" s="443"/>
      <c r="F119" s="443"/>
      <c r="G119" s="443"/>
      <c r="H119" s="417"/>
      <c r="I119" s="417"/>
    </row>
    <row r="120" spans="1:9" s="40" customFormat="1">
      <c r="A120" s="451" t="s">
        <v>388</v>
      </c>
      <c r="B120" s="417"/>
      <c r="C120" s="417"/>
      <c r="D120" s="417"/>
      <c r="E120" s="417"/>
      <c r="F120" s="417"/>
      <c r="G120" s="452"/>
      <c r="H120" s="417"/>
      <c r="I120" s="417"/>
    </row>
    <row r="121" spans="1:9" s="40" customFormat="1">
      <c r="A121" s="451" t="s">
        <v>360</v>
      </c>
      <c r="B121" s="417"/>
      <c r="C121" s="417"/>
      <c r="D121" s="417"/>
      <c r="E121" s="417"/>
      <c r="F121" s="417"/>
      <c r="G121" s="452"/>
      <c r="H121" s="417"/>
      <c r="I121" s="417"/>
    </row>
    <row r="122" spans="1:9" s="40" customFormat="1">
      <c r="A122" s="40" t="s">
        <v>389</v>
      </c>
    </row>
    <row r="123" spans="1:9" s="40" customFormat="1">
      <c r="A123" s="40" t="s">
        <v>390</v>
      </c>
    </row>
    <row r="124" spans="1:9" s="40" customFormat="1">
      <c r="A124" s="40" t="s">
        <v>391</v>
      </c>
    </row>
    <row r="125" spans="1:9" s="40" customFormat="1">
      <c r="A125" s="40" t="s">
        <v>392</v>
      </c>
    </row>
    <row r="126" spans="1:9" s="40" customFormat="1">
      <c r="A126" s="40" t="s">
        <v>393</v>
      </c>
    </row>
    <row r="127" spans="1:9" s="40" customFormat="1">
      <c r="A127" s="359" t="s">
        <v>394</v>
      </c>
    </row>
    <row r="128" spans="1:9" s="40" customFormat="1">
      <c r="A128" s="78" t="s">
        <v>395</v>
      </c>
    </row>
    <row r="129" spans="1:24" s="40" customFormat="1">
      <c r="A129" s="78" t="s">
        <v>367</v>
      </c>
    </row>
    <row r="130" spans="1:24" s="40" customFormat="1">
      <c r="A130" s="78" t="s">
        <v>368</v>
      </c>
    </row>
    <row r="131" spans="1:24" s="40" customFormat="1">
      <c r="A131" s="78" t="s">
        <v>396</v>
      </c>
    </row>
    <row r="132" spans="1:24" s="40" customFormat="1">
      <c r="A132" s="78"/>
    </row>
    <row r="133" spans="1:24" s="40" customFormat="1"/>
    <row r="134" spans="1:24" s="40" customFormat="1" ht="21" customHeight="1" thickBot="1">
      <c r="A134" s="823" t="s">
        <v>397</v>
      </c>
      <c r="B134" s="823"/>
      <c r="C134" s="823"/>
      <c r="D134" s="823"/>
      <c r="E134" s="823"/>
      <c r="F134" s="823"/>
      <c r="G134" s="823"/>
      <c r="H134" s="823"/>
      <c r="I134" s="823"/>
      <c r="J134" s="823"/>
      <c r="K134" s="823"/>
      <c r="L134" s="823"/>
      <c r="M134" s="823"/>
      <c r="N134" s="823"/>
      <c r="O134" s="823"/>
      <c r="P134" s="823"/>
      <c r="Q134" s="823"/>
      <c r="R134" s="823"/>
      <c r="S134" s="823"/>
      <c r="T134" s="823"/>
      <c r="U134" s="823"/>
      <c r="V134" s="823"/>
      <c r="W134" s="823"/>
      <c r="X134" s="823"/>
    </row>
    <row r="135" spans="1:24" s="40" customFormat="1">
      <c r="A135" s="453" t="s">
        <v>2</v>
      </c>
      <c r="B135" s="113" t="s">
        <v>3</v>
      </c>
      <c r="C135" s="454">
        <v>2013</v>
      </c>
      <c r="D135" s="455">
        <v>2014</v>
      </c>
      <c r="E135" s="455">
        <v>2015</v>
      </c>
      <c r="F135" s="455">
        <v>2016</v>
      </c>
      <c r="G135" s="455">
        <v>2017</v>
      </c>
      <c r="H135" s="455">
        <v>2018</v>
      </c>
      <c r="I135" s="455">
        <v>2019</v>
      </c>
      <c r="J135" s="455">
        <v>2020</v>
      </c>
      <c r="K135" s="455">
        <v>2021</v>
      </c>
      <c r="L135" s="455">
        <v>2022</v>
      </c>
      <c r="M135" s="455">
        <v>2023</v>
      </c>
      <c r="N135" s="455">
        <v>2024</v>
      </c>
      <c r="O135" s="455">
        <v>2025</v>
      </c>
      <c r="P135" s="455">
        <v>2026</v>
      </c>
      <c r="Q135" s="455">
        <v>2027</v>
      </c>
      <c r="R135" s="455">
        <v>2028</v>
      </c>
      <c r="S135" s="455">
        <v>2029</v>
      </c>
      <c r="T135" s="455">
        <v>2030</v>
      </c>
      <c r="U135" s="455">
        <v>2031</v>
      </c>
      <c r="V135" s="455">
        <v>2032</v>
      </c>
      <c r="W135" s="824" t="s">
        <v>4</v>
      </c>
      <c r="X135" s="826" t="s">
        <v>138</v>
      </c>
    </row>
    <row r="136" spans="1:24" s="40" customFormat="1" ht="17.25" customHeight="1" thickBot="1">
      <c r="A136" s="456"/>
      <c r="B136" s="20" t="s">
        <v>7</v>
      </c>
      <c r="C136" s="48">
        <v>1</v>
      </c>
      <c r="D136" s="48">
        <v>2</v>
      </c>
      <c r="E136" s="48">
        <v>3</v>
      </c>
      <c r="F136" s="48">
        <v>4</v>
      </c>
      <c r="G136" s="48">
        <v>5</v>
      </c>
      <c r="H136" s="48">
        <v>6</v>
      </c>
      <c r="I136" s="48">
        <v>7</v>
      </c>
      <c r="J136" s="48">
        <v>8</v>
      </c>
      <c r="K136" s="48">
        <v>9</v>
      </c>
      <c r="L136" s="48">
        <v>10</v>
      </c>
      <c r="M136" s="48">
        <v>11</v>
      </c>
      <c r="N136" s="48">
        <v>12</v>
      </c>
      <c r="O136" s="48">
        <v>13</v>
      </c>
      <c r="P136" s="48">
        <v>14</v>
      </c>
      <c r="Q136" s="48">
        <v>15</v>
      </c>
      <c r="R136" s="48">
        <v>16</v>
      </c>
      <c r="S136" s="48">
        <v>17</v>
      </c>
      <c r="T136" s="48">
        <v>18</v>
      </c>
      <c r="U136" s="48">
        <v>19</v>
      </c>
      <c r="V136" s="48">
        <v>20</v>
      </c>
      <c r="W136" s="825"/>
      <c r="X136" s="827"/>
    </row>
    <row r="137" spans="1:24" s="40" customFormat="1">
      <c r="A137" s="457" t="s">
        <v>370</v>
      </c>
      <c r="B137" s="26"/>
      <c r="C137" s="357"/>
      <c r="D137" s="357"/>
      <c r="E137" s="357"/>
      <c r="F137" s="357"/>
      <c r="G137" s="357"/>
      <c r="H137" s="357"/>
      <c r="I137" s="357"/>
      <c r="J137" s="357"/>
      <c r="K137" s="357"/>
      <c r="L137" s="357"/>
      <c r="M137" s="357"/>
      <c r="N137" s="357"/>
      <c r="O137" s="357"/>
      <c r="P137" s="357"/>
      <c r="Q137" s="357"/>
      <c r="R137" s="357"/>
      <c r="S137" s="357"/>
      <c r="T137" s="357"/>
      <c r="U137" s="357"/>
      <c r="V137" s="357"/>
      <c r="W137" s="458"/>
      <c r="X137" s="459"/>
    </row>
    <row r="138" spans="1:24" s="40" customFormat="1">
      <c r="A138" s="457"/>
      <c r="B138" s="37" t="s">
        <v>398</v>
      </c>
      <c r="C138" s="357"/>
      <c r="D138" s="357"/>
      <c r="E138" s="357"/>
      <c r="F138" s="357"/>
      <c r="G138" s="357"/>
      <c r="H138" s="357"/>
      <c r="I138" s="357"/>
      <c r="J138" s="357"/>
      <c r="K138" s="357"/>
      <c r="L138" s="357"/>
      <c r="M138" s="357"/>
      <c r="N138" s="357"/>
      <c r="O138" s="357"/>
      <c r="P138" s="357"/>
      <c r="Q138" s="357"/>
      <c r="R138" s="357"/>
      <c r="S138" s="357"/>
      <c r="T138" s="357"/>
      <c r="U138" s="357"/>
      <c r="V138" s="357"/>
      <c r="W138" s="460"/>
      <c r="X138" s="461"/>
    </row>
    <row r="139" spans="1:24" s="40" customFormat="1">
      <c r="A139" s="357"/>
      <c r="B139" s="444" t="s">
        <v>399</v>
      </c>
      <c r="C139" s="462"/>
      <c r="D139" s="415"/>
      <c r="E139" s="415"/>
      <c r="F139" s="415"/>
      <c r="G139" s="415"/>
      <c r="H139" s="415"/>
      <c r="I139" s="415"/>
      <c r="J139" s="415"/>
      <c r="K139" s="415"/>
      <c r="L139" s="415"/>
      <c r="M139" s="415"/>
      <c r="N139" s="415"/>
      <c r="O139" s="415"/>
      <c r="P139" s="415"/>
      <c r="Q139" s="415"/>
      <c r="R139" s="415"/>
      <c r="S139" s="415"/>
      <c r="T139" s="415"/>
      <c r="U139" s="415"/>
      <c r="V139" s="415"/>
      <c r="W139" s="460"/>
      <c r="X139" s="461"/>
    </row>
    <row r="140" spans="1:24" s="40" customFormat="1">
      <c r="A140" s="357"/>
      <c r="B140" s="463" t="s">
        <v>400</v>
      </c>
      <c r="C140" s="464">
        <f>C110</f>
        <v>1.5666666666666669E-2</v>
      </c>
      <c r="D140" s="465">
        <v>0</v>
      </c>
      <c r="E140" s="465">
        <v>0</v>
      </c>
      <c r="F140" s="465">
        <v>0</v>
      </c>
      <c r="G140" s="465">
        <v>0</v>
      </c>
      <c r="H140" s="465">
        <v>0</v>
      </c>
      <c r="I140" s="465">
        <v>0</v>
      </c>
      <c r="J140" s="465">
        <v>0</v>
      </c>
      <c r="K140" s="465">
        <v>0</v>
      </c>
      <c r="L140" s="465">
        <v>0</v>
      </c>
      <c r="M140" s="465">
        <v>0</v>
      </c>
      <c r="N140" s="465">
        <v>0</v>
      </c>
      <c r="O140" s="465">
        <v>0</v>
      </c>
      <c r="P140" s="465">
        <v>0</v>
      </c>
      <c r="Q140" s="465">
        <v>0</v>
      </c>
      <c r="R140" s="465">
        <v>0</v>
      </c>
      <c r="S140" s="465">
        <v>0</v>
      </c>
      <c r="T140" s="465">
        <v>0</v>
      </c>
      <c r="U140" s="465">
        <v>0</v>
      </c>
      <c r="V140" s="465">
        <v>0</v>
      </c>
      <c r="W140" s="466">
        <f t="shared" ref="W140:W142" si="13">SUM(C140:V140)</f>
        <v>1.5666666666666669E-2</v>
      </c>
      <c r="X140" s="45">
        <f t="shared" ref="X140:X142" si="14">W140/20</f>
        <v>7.8333333333333347E-4</v>
      </c>
    </row>
    <row r="141" spans="1:24" s="40" customFormat="1">
      <c r="A141" s="357"/>
      <c r="B141" s="463" t="s">
        <v>401</v>
      </c>
      <c r="C141" s="464">
        <f t="shared" ref="C141:C142" si="15">C111</f>
        <v>1.2888888888888889E-2</v>
      </c>
      <c r="D141" s="465">
        <v>0</v>
      </c>
      <c r="E141" s="465">
        <v>0</v>
      </c>
      <c r="F141" s="465">
        <v>0</v>
      </c>
      <c r="G141" s="465">
        <v>0</v>
      </c>
      <c r="H141" s="465">
        <v>0</v>
      </c>
      <c r="I141" s="465">
        <v>0</v>
      </c>
      <c r="J141" s="465">
        <v>0</v>
      </c>
      <c r="K141" s="465">
        <v>0</v>
      </c>
      <c r="L141" s="465">
        <v>0</v>
      </c>
      <c r="M141" s="465">
        <v>0</v>
      </c>
      <c r="N141" s="465">
        <v>0</v>
      </c>
      <c r="O141" s="465">
        <v>0</v>
      </c>
      <c r="P141" s="465">
        <v>0</v>
      </c>
      <c r="Q141" s="465">
        <v>0</v>
      </c>
      <c r="R141" s="465">
        <v>0</v>
      </c>
      <c r="S141" s="465">
        <v>0</v>
      </c>
      <c r="T141" s="465">
        <v>0</v>
      </c>
      <c r="U141" s="465">
        <v>0</v>
      </c>
      <c r="V141" s="465">
        <v>0</v>
      </c>
      <c r="W141" s="466">
        <f t="shared" si="13"/>
        <v>1.2888888888888889E-2</v>
      </c>
      <c r="X141" s="45">
        <f t="shared" si="14"/>
        <v>6.4444444444444445E-4</v>
      </c>
    </row>
    <row r="142" spans="1:24" s="40" customFormat="1">
      <c r="A142" s="357"/>
      <c r="B142" s="463" t="s">
        <v>402</v>
      </c>
      <c r="C142" s="464">
        <f t="shared" si="15"/>
        <v>1.4E-2</v>
      </c>
      <c r="D142" s="465">
        <v>0</v>
      </c>
      <c r="E142" s="465">
        <v>0</v>
      </c>
      <c r="F142" s="465">
        <v>0</v>
      </c>
      <c r="G142" s="465">
        <v>0</v>
      </c>
      <c r="H142" s="465">
        <v>0</v>
      </c>
      <c r="I142" s="465">
        <v>0</v>
      </c>
      <c r="J142" s="465">
        <f>E112</f>
        <v>1.4E-2</v>
      </c>
      <c r="K142" s="465">
        <v>0</v>
      </c>
      <c r="L142" s="465">
        <v>0</v>
      </c>
      <c r="M142" s="465">
        <v>0</v>
      </c>
      <c r="N142" s="465">
        <v>0</v>
      </c>
      <c r="O142" s="465">
        <v>0</v>
      </c>
      <c r="P142" s="465">
        <v>0</v>
      </c>
      <c r="Q142" s="465">
        <v>0</v>
      </c>
      <c r="R142" s="465">
        <v>0</v>
      </c>
      <c r="S142" s="465">
        <v>0</v>
      </c>
      <c r="T142" s="465">
        <v>0</v>
      </c>
      <c r="U142" s="465">
        <v>0</v>
      </c>
      <c r="V142" s="465">
        <v>0</v>
      </c>
      <c r="W142" s="466">
        <f t="shared" si="13"/>
        <v>2.8000000000000001E-2</v>
      </c>
      <c r="X142" s="45">
        <f t="shared" si="14"/>
        <v>1.4E-3</v>
      </c>
    </row>
    <row r="143" spans="1:24" s="40" customFormat="1">
      <c r="B143" s="37" t="s">
        <v>403</v>
      </c>
      <c r="C143" s="465">
        <v>0</v>
      </c>
      <c r="D143" s="465">
        <v>0</v>
      </c>
      <c r="E143" s="465">
        <v>0</v>
      </c>
      <c r="F143" s="465">
        <v>0</v>
      </c>
      <c r="G143" s="465">
        <v>0</v>
      </c>
      <c r="H143" s="465">
        <v>0</v>
      </c>
      <c r="I143" s="465">
        <v>0</v>
      </c>
      <c r="J143" s="465">
        <f t="shared" ref="J143:J145" si="16">E113</f>
        <v>1.2333333333333333E-2</v>
      </c>
      <c r="K143" s="465">
        <v>0</v>
      </c>
      <c r="L143" s="465">
        <v>0</v>
      </c>
      <c r="M143" s="465">
        <v>0</v>
      </c>
      <c r="N143" s="465">
        <v>0</v>
      </c>
      <c r="O143" s="465">
        <v>0</v>
      </c>
      <c r="P143" s="465">
        <v>0</v>
      </c>
      <c r="Q143" s="465">
        <v>0</v>
      </c>
      <c r="R143" s="465">
        <v>0</v>
      </c>
      <c r="S143" s="465">
        <v>0</v>
      </c>
      <c r="T143" s="465">
        <v>0</v>
      </c>
      <c r="U143" s="465">
        <v>0</v>
      </c>
      <c r="V143" s="465">
        <v>0</v>
      </c>
      <c r="W143" s="466">
        <f>SUM(C143:V143)</f>
        <v>1.2333333333333333E-2</v>
      </c>
      <c r="X143" s="45">
        <f>W143/20</f>
        <v>6.1666666666666662E-4</v>
      </c>
    </row>
    <row r="144" spans="1:24" s="40" customFormat="1">
      <c r="B144" s="37" t="s">
        <v>404</v>
      </c>
      <c r="C144" s="465">
        <v>0</v>
      </c>
      <c r="D144" s="465">
        <v>0</v>
      </c>
      <c r="E144" s="465">
        <v>0</v>
      </c>
      <c r="F144" s="465">
        <v>0</v>
      </c>
      <c r="G144" s="465">
        <v>0</v>
      </c>
      <c r="H144" s="465">
        <v>0</v>
      </c>
      <c r="I144" s="465">
        <v>0</v>
      </c>
      <c r="J144" s="465">
        <f t="shared" si="16"/>
        <v>1.1222222222222224E-2</v>
      </c>
      <c r="K144" s="465">
        <v>0</v>
      </c>
      <c r="L144" s="465">
        <v>0</v>
      </c>
      <c r="M144" s="465">
        <v>0</v>
      </c>
      <c r="N144" s="465">
        <v>0</v>
      </c>
      <c r="O144" s="465">
        <v>0</v>
      </c>
      <c r="P144" s="465">
        <v>0</v>
      </c>
      <c r="Q144" s="465">
        <v>0</v>
      </c>
      <c r="R144" s="465">
        <v>0</v>
      </c>
      <c r="S144" s="465">
        <v>0</v>
      </c>
      <c r="T144" s="465">
        <v>0</v>
      </c>
      <c r="U144" s="465">
        <v>0</v>
      </c>
      <c r="V144" s="465">
        <v>0</v>
      </c>
      <c r="W144" s="466">
        <f t="shared" ref="W144:W147" si="17">SUM(C144:V144)</f>
        <v>1.1222222222222224E-2</v>
      </c>
      <c r="X144" s="45">
        <f t="shared" ref="X144:X147" si="18">W144/20</f>
        <v>5.6111111111111119E-4</v>
      </c>
    </row>
    <row r="145" spans="1:24" s="40" customFormat="1">
      <c r="B145" s="37" t="s">
        <v>405</v>
      </c>
      <c r="C145" s="465">
        <v>0</v>
      </c>
      <c r="D145" s="465">
        <v>0</v>
      </c>
      <c r="E145" s="465">
        <v>0</v>
      </c>
      <c r="F145" s="465">
        <v>0</v>
      </c>
      <c r="G145" s="465">
        <v>0</v>
      </c>
      <c r="H145" s="465">
        <v>0</v>
      </c>
      <c r="I145" s="465">
        <v>0</v>
      </c>
      <c r="J145" s="465">
        <f t="shared" si="16"/>
        <v>1.1222222222222224E-2</v>
      </c>
      <c r="K145" s="465">
        <v>0</v>
      </c>
      <c r="L145" s="465">
        <v>0</v>
      </c>
      <c r="M145" s="465">
        <v>0</v>
      </c>
      <c r="N145" s="465">
        <v>0</v>
      </c>
      <c r="O145" s="465">
        <v>0</v>
      </c>
      <c r="P145" s="465">
        <v>0</v>
      </c>
      <c r="Q145" s="465">
        <v>0</v>
      </c>
      <c r="R145" s="465">
        <v>0</v>
      </c>
      <c r="S145" s="465">
        <v>0</v>
      </c>
      <c r="T145" s="465">
        <v>0</v>
      </c>
      <c r="U145" s="465">
        <v>0</v>
      </c>
      <c r="V145" s="465">
        <v>0</v>
      </c>
      <c r="W145" s="466">
        <f t="shared" si="17"/>
        <v>1.1222222222222224E-2</v>
      </c>
      <c r="X145" s="45">
        <f t="shared" si="18"/>
        <v>5.6111111111111119E-4</v>
      </c>
    </row>
    <row r="146" spans="1:24" s="40" customFormat="1">
      <c r="B146" s="37" t="s">
        <v>406</v>
      </c>
      <c r="C146" s="465">
        <v>0</v>
      </c>
      <c r="D146" s="465">
        <v>0</v>
      </c>
      <c r="E146" s="465">
        <v>0</v>
      </c>
      <c r="F146" s="465">
        <v>0</v>
      </c>
      <c r="G146" s="465">
        <v>0</v>
      </c>
      <c r="H146" s="465">
        <v>0</v>
      </c>
      <c r="I146" s="465">
        <v>0</v>
      </c>
      <c r="J146" s="465">
        <f>E116</f>
        <v>1.1222222222222224E-2</v>
      </c>
      <c r="K146" s="465">
        <v>0</v>
      </c>
      <c r="L146" s="465">
        <v>0</v>
      </c>
      <c r="M146" s="465">
        <v>0</v>
      </c>
      <c r="N146" s="465">
        <v>0</v>
      </c>
      <c r="O146" s="465">
        <v>0</v>
      </c>
      <c r="P146" s="465">
        <v>0</v>
      </c>
      <c r="Q146" s="465">
        <v>0</v>
      </c>
      <c r="R146" s="465">
        <v>0</v>
      </c>
      <c r="S146" s="465">
        <v>0</v>
      </c>
      <c r="T146" s="465">
        <v>0</v>
      </c>
      <c r="U146" s="465">
        <v>0</v>
      </c>
      <c r="V146" s="465">
        <v>0</v>
      </c>
      <c r="W146" s="466">
        <f t="shared" si="17"/>
        <v>1.1222222222222224E-2</v>
      </c>
      <c r="X146" s="45">
        <f t="shared" si="18"/>
        <v>5.6111111111111119E-4</v>
      </c>
    </row>
    <row r="147" spans="1:24" s="40" customFormat="1">
      <c r="B147" s="37" t="s">
        <v>407</v>
      </c>
      <c r="C147" s="465">
        <v>0</v>
      </c>
      <c r="D147" s="465">
        <v>0</v>
      </c>
      <c r="E147" s="465">
        <v>0</v>
      </c>
      <c r="F147" s="465">
        <v>0</v>
      </c>
      <c r="G147" s="465">
        <v>0</v>
      </c>
      <c r="H147" s="465">
        <v>0</v>
      </c>
      <c r="I147" s="465">
        <v>0</v>
      </c>
      <c r="J147" s="465">
        <f>E117</f>
        <v>1.2333333333333333E-2</v>
      </c>
      <c r="K147" s="465">
        <v>0</v>
      </c>
      <c r="L147" s="465">
        <v>0</v>
      </c>
      <c r="M147" s="465">
        <v>0</v>
      </c>
      <c r="N147" s="465">
        <v>0</v>
      </c>
      <c r="O147" s="465">
        <v>0</v>
      </c>
      <c r="P147" s="465">
        <v>0</v>
      </c>
      <c r="Q147" s="465">
        <v>0</v>
      </c>
      <c r="R147" s="465">
        <v>0</v>
      </c>
      <c r="S147" s="465">
        <v>0</v>
      </c>
      <c r="T147" s="465">
        <v>0</v>
      </c>
      <c r="U147" s="465">
        <v>0</v>
      </c>
      <c r="V147" s="465">
        <v>0</v>
      </c>
      <c r="W147" s="466">
        <f t="shared" si="17"/>
        <v>1.2333333333333333E-2</v>
      </c>
      <c r="X147" s="45">
        <f t="shared" si="18"/>
        <v>6.1666666666666662E-4</v>
      </c>
    </row>
    <row r="148" spans="1:24" s="40" customFormat="1">
      <c r="B148" s="467"/>
      <c r="C148" s="29"/>
      <c r="D148" s="465"/>
      <c r="E148" s="465"/>
      <c r="F148" s="465"/>
      <c r="G148" s="465"/>
      <c r="H148" s="465"/>
      <c r="I148" s="465"/>
      <c r="J148" s="465"/>
      <c r="K148" s="465"/>
      <c r="L148" s="465"/>
      <c r="M148" s="465"/>
      <c r="N148" s="465"/>
      <c r="O148" s="465"/>
      <c r="P148" s="465"/>
      <c r="Q148" s="465"/>
      <c r="R148" s="465"/>
      <c r="S148" s="465"/>
      <c r="T148" s="465"/>
      <c r="U148" s="465"/>
      <c r="V148" s="465"/>
      <c r="W148" s="466"/>
      <c r="X148" s="45"/>
    </row>
    <row r="149" spans="1:24" s="40" customFormat="1">
      <c r="B149" s="468" t="s">
        <v>70</v>
      </c>
      <c r="C149" s="465">
        <v>0</v>
      </c>
      <c r="D149" s="465">
        <v>0</v>
      </c>
      <c r="E149" s="465">
        <v>0</v>
      </c>
      <c r="F149" s="465">
        <v>0</v>
      </c>
      <c r="G149" s="465">
        <v>0</v>
      </c>
      <c r="H149" s="465">
        <v>0</v>
      </c>
      <c r="I149" s="465">
        <v>0</v>
      </c>
      <c r="J149" s="465">
        <v>0</v>
      </c>
      <c r="K149" s="465">
        <v>0</v>
      </c>
      <c r="L149" s="465">
        <v>0</v>
      </c>
      <c r="M149" s="465">
        <v>0</v>
      </c>
      <c r="N149" s="465">
        <v>0</v>
      </c>
      <c r="O149" s="465">
        <v>0</v>
      </c>
      <c r="P149" s="465">
        <v>0</v>
      </c>
      <c r="Q149" s="465">
        <v>0</v>
      </c>
      <c r="R149" s="465">
        <v>0</v>
      </c>
      <c r="S149" s="465">
        <v>0</v>
      </c>
      <c r="T149" s="465">
        <v>0</v>
      </c>
      <c r="U149" s="465">
        <v>0</v>
      </c>
      <c r="V149" s="465">
        <v>0</v>
      </c>
      <c r="W149" s="466">
        <f>SUM(C149,D149:V149)</f>
        <v>0</v>
      </c>
      <c r="X149" s="45">
        <f>W149/20</f>
        <v>0</v>
      </c>
    </row>
    <row r="150" spans="1:24" s="40" customFormat="1">
      <c r="B150" s="467"/>
      <c r="C150" s="465"/>
      <c r="D150" s="465"/>
      <c r="E150" s="465"/>
      <c r="F150" s="465"/>
      <c r="G150" s="465"/>
      <c r="H150" s="465"/>
      <c r="I150" s="465"/>
      <c r="J150" s="465"/>
      <c r="K150" s="465"/>
      <c r="L150" s="465"/>
      <c r="M150" s="465"/>
      <c r="N150" s="465"/>
      <c r="O150" s="465"/>
      <c r="P150" s="465"/>
      <c r="Q150" s="465"/>
      <c r="R150" s="465"/>
      <c r="S150" s="465"/>
      <c r="T150" s="465"/>
      <c r="U150" s="465"/>
      <c r="V150" s="465"/>
      <c r="W150" s="469"/>
      <c r="X150" s="470"/>
    </row>
    <row r="151" spans="1:24" s="40" customFormat="1">
      <c r="B151" s="37" t="s">
        <v>10</v>
      </c>
      <c r="C151" s="29">
        <f>((C140+C141)/2)+C142</f>
        <v>2.8277777777777777E-2</v>
      </c>
      <c r="D151" s="29">
        <f t="shared" ref="D151:I151" si="19">SUM(D140:D146)</f>
        <v>0</v>
      </c>
      <c r="E151" s="29">
        <f t="shared" si="19"/>
        <v>0</v>
      </c>
      <c r="F151" s="29">
        <f t="shared" si="19"/>
        <v>0</v>
      </c>
      <c r="G151" s="29">
        <f t="shared" si="19"/>
        <v>0</v>
      </c>
      <c r="H151" s="29">
        <f t="shared" si="19"/>
        <v>0</v>
      </c>
      <c r="I151" s="29">
        <f t="shared" si="19"/>
        <v>0</v>
      </c>
      <c r="J151" s="29">
        <f>J142+((J143+J144+J145+J146+J147)/5)</f>
        <v>2.5666666666666671E-2</v>
      </c>
      <c r="K151" s="29">
        <f t="shared" ref="K151:V151" si="20">SUM(K140:K146)</f>
        <v>0</v>
      </c>
      <c r="L151" s="29">
        <f t="shared" si="20"/>
        <v>0</v>
      </c>
      <c r="M151" s="29">
        <f t="shared" si="20"/>
        <v>0</v>
      </c>
      <c r="N151" s="29">
        <f t="shared" si="20"/>
        <v>0</v>
      </c>
      <c r="O151" s="29">
        <f t="shared" si="20"/>
        <v>0</v>
      </c>
      <c r="P151" s="29">
        <f t="shared" si="20"/>
        <v>0</v>
      </c>
      <c r="Q151" s="29">
        <f t="shared" si="20"/>
        <v>0</v>
      </c>
      <c r="R151" s="29">
        <f t="shared" si="20"/>
        <v>0</v>
      </c>
      <c r="S151" s="29">
        <f t="shared" si="20"/>
        <v>0</v>
      </c>
      <c r="T151" s="29">
        <f t="shared" si="20"/>
        <v>0</v>
      </c>
      <c r="U151" s="29">
        <f t="shared" si="20"/>
        <v>0</v>
      </c>
      <c r="V151" s="29">
        <f t="shared" si="20"/>
        <v>0</v>
      </c>
      <c r="W151" s="466">
        <f>SUM(C151,D151:V151)</f>
        <v>5.3944444444444448E-2</v>
      </c>
      <c r="X151" s="45">
        <f>W151/20</f>
        <v>2.6972222222222224E-3</v>
      </c>
    </row>
    <row r="152" spans="1:24" s="40" customFormat="1">
      <c r="B152" s="37" t="s">
        <v>11</v>
      </c>
      <c r="C152" s="29">
        <f>C149</f>
        <v>0</v>
      </c>
      <c r="D152" s="29">
        <f t="shared" ref="D152:V152" si="21">D149</f>
        <v>0</v>
      </c>
      <c r="E152" s="29">
        <f t="shared" si="21"/>
        <v>0</v>
      </c>
      <c r="F152" s="29">
        <f t="shared" si="21"/>
        <v>0</v>
      </c>
      <c r="G152" s="29">
        <f t="shared" si="21"/>
        <v>0</v>
      </c>
      <c r="H152" s="29">
        <f t="shared" si="21"/>
        <v>0</v>
      </c>
      <c r="I152" s="29">
        <f t="shared" si="21"/>
        <v>0</v>
      </c>
      <c r="J152" s="29">
        <f t="shared" si="21"/>
        <v>0</v>
      </c>
      <c r="K152" s="29">
        <f t="shared" si="21"/>
        <v>0</v>
      </c>
      <c r="L152" s="29">
        <f t="shared" si="21"/>
        <v>0</v>
      </c>
      <c r="M152" s="29">
        <f t="shared" si="21"/>
        <v>0</v>
      </c>
      <c r="N152" s="29">
        <f t="shared" si="21"/>
        <v>0</v>
      </c>
      <c r="O152" s="29">
        <f t="shared" si="21"/>
        <v>0</v>
      </c>
      <c r="P152" s="29">
        <f t="shared" si="21"/>
        <v>0</v>
      </c>
      <c r="Q152" s="29">
        <f t="shared" si="21"/>
        <v>0</v>
      </c>
      <c r="R152" s="29">
        <f t="shared" si="21"/>
        <v>0</v>
      </c>
      <c r="S152" s="29">
        <f t="shared" si="21"/>
        <v>0</v>
      </c>
      <c r="T152" s="29">
        <f t="shared" si="21"/>
        <v>0</v>
      </c>
      <c r="U152" s="29">
        <f t="shared" si="21"/>
        <v>0</v>
      </c>
      <c r="V152" s="29">
        <f t="shared" si="21"/>
        <v>0</v>
      </c>
      <c r="W152" s="466">
        <f>SUM(C152,D152:V152)</f>
        <v>0</v>
      </c>
      <c r="X152" s="45">
        <f>W152/20</f>
        <v>0</v>
      </c>
    </row>
    <row r="153" spans="1:24" s="40" customFormat="1">
      <c r="A153" s="471"/>
      <c r="B153" s="26" t="s">
        <v>14</v>
      </c>
      <c r="C153" s="472">
        <f>SUM(C151:C152)</f>
        <v>2.8277777777777777E-2</v>
      </c>
      <c r="D153" s="472">
        <f t="shared" ref="D153:V153" si="22">SUM(D151:D152)</f>
        <v>0</v>
      </c>
      <c r="E153" s="472">
        <f t="shared" si="22"/>
        <v>0</v>
      </c>
      <c r="F153" s="472">
        <f t="shared" si="22"/>
        <v>0</v>
      </c>
      <c r="G153" s="472">
        <f t="shared" si="22"/>
        <v>0</v>
      </c>
      <c r="H153" s="472">
        <f t="shared" si="22"/>
        <v>0</v>
      </c>
      <c r="I153" s="472">
        <f t="shared" si="22"/>
        <v>0</v>
      </c>
      <c r="J153" s="472">
        <f t="shared" si="22"/>
        <v>2.5666666666666671E-2</v>
      </c>
      <c r="K153" s="472">
        <f t="shared" si="22"/>
        <v>0</v>
      </c>
      <c r="L153" s="472">
        <f t="shared" si="22"/>
        <v>0</v>
      </c>
      <c r="M153" s="472">
        <f t="shared" si="22"/>
        <v>0</v>
      </c>
      <c r="N153" s="472">
        <f t="shared" si="22"/>
        <v>0</v>
      </c>
      <c r="O153" s="472">
        <f t="shared" si="22"/>
        <v>0</v>
      </c>
      <c r="P153" s="472">
        <f t="shared" si="22"/>
        <v>0</v>
      </c>
      <c r="Q153" s="472">
        <f t="shared" si="22"/>
        <v>0</v>
      </c>
      <c r="R153" s="472">
        <f t="shared" si="22"/>
        <v>0</v>
      </c>
      <c r="S153" s="472">
        <f t="shared" si="22"/>
        <v>0</v>
      </c>
      <c r="T153" s="472">
        <f t="shared" si="22"/>
        <v>0</v>
      </c>
      <c r="U153" s="472">
        <f t="shared" si="22"/>
        <v>0</v>
      </c>
      <c r="V153" s="472">
        <f t="shared" si="22"/>
        <v>0</v>
      </c>
      <c r="W153" s="473">
        <f>SUM(C153,D153:V153)</f>
        <v>5.3944444444444448E-2</v>
      </c>
      <c r="X153" s="474">
        <f>W153/20</f>
        <v>2.6972222222222224E-3</v>
      </c>
    </row>
    <row r="154" spans="1:24" s="40" customFormat="1">
      <c r="A154" s="471"/>
      <c r="B154" s="26"/>
      <c r="C154" s="472"/>
      <c r="D154" s="472"/>
      <c r="E154" s="472"/>
      <c r="F154" s="472"/>
      <c r="G154" s="472"/>
      <c r="H154" s="472"/>
      <c r="I154" s="472"/>
      <c r="J154" s="472"/>
      <c r="K154" s="472"/>
      <c r="L154" s="472"/>
      <c r="M154" s="472"/>
      <c r="N154" s="472"/>
      <c r="O154" s="472"/>
      <c r="P154" s="472"/>
      <c r="Q154" s="472"/>
      <c r="R154" s="472"/>
      <c r="S154" s="472"/>
      <c r="T154" s="472"/>
      <c r="U154" s="472"/>
      <c r="V154" s="472"/>
      <c r="W154" s="473"/>
      <c r="X154" s="474"/>
    </row>
    <row r="155" spans="1:24" s="40" customFormat="1">
      <c r="A155" s="36"/>
      <c r="B155" s="37" t="s">
        <v>15</v>
      </c>
      <c r="C155" s="29">
        <v>0.96618357487922713</v>
      </c>
      <c r="D155" s="29">
        <v>0.93351070036640305</v>
      </c>
      <c r="E155" s="29">
        <v>0.90194270566802237</v>
      </c>
      <c r="F155" s="29">
        <v>0.87144222769857238</v>
      </c>
      <c r="G155" s="29">
        <v>0.84197316685852419</v>
      </c>
      <c r="H155" s="29">
        <v>0.81350064430775282</v>
      </c>
      <c r="I155" s="29">
        <v>0.78599096068381913</v>
      </c>
      <c r="J155" s="29">
        <v>0.75941155621625056</v>
      </c>
      <c r="K155" s="29">
        <v>0.73373097218961414</v>
      </c>
      <c r="L155" s="29">
        <v>0.70891881370977217</v>
      </c>
      <c r="M155" s="29">
        <v>0.68494571372924851</v>
      </c>
      <c r="N155" s="29">
        <v>0.66178329828912896</v>
      </c>
      <c r="O155" s="29">
        <v>0.63940415293635666</v>
      </c>
      <c r="P155" s="29">
        <v>0.61778179027667302</v>
      </c>
      <c r="Q155" s="29">
        <v>0.59689061862480497</v>
      </c>
      <c r="R155" s="29">
        <v>0.57670591171478747</v>
      </c>
      <c r="S155" s="29">
        <v>0.55720377943457733</v>
      </c>
      <c r="T155" s="29">
        <v>0.53836113955031628</v>
      </c>
      <c r="U155" s="29">
        <v>0.52015569038677911</v>
      </c>
      <c r="V155" s="29">
        <v>0.50256588443167061</v>
      </c>
      <c r="W155" s="475"/>
      <c r="X155" s="47"/>
    </row>
    <row r="156" spans="1:24" s="40" customFormat="1" ht="13.5" thickBot="1">
      <c r="A156" s="42"/>
      <c r="B156" s="20" t="s">
        <v>16</v>
      </c>
      <c r="C156" s="50">
        <f t="shared" ref="C156:V156" si="23">C155*C153</f>
        <v>2.7321524422973701E-2</v>
      </c>
      <c r="D156" s="50">
        <f t="shared" si="23"/>
        <v>0</v>
      </c>
      <c r="E156" s="50">
        <f t="shared" si="23"/>
        <v>0</v>
      </c>
      <c r="F156" s="50">
        <f t="shared" si="23"/>
        <v>0</v>
      </c>
      <c r="G156" s="50">
        <f t="shared" si="23"/>
        <v>0</v>
      </c>
      <c r="H156" s="50">
        <f t="shared" si="23"/>
        <v>0</v>
      </c>
      <c r="I156" s="50">
        <f t="shared" si="23"/>
        <v>0</v>
      </c>
      <c r="J156" s="50">
        <f t="shared" si="23"/>
        <v>1.9491563276217101E-2</v>
      </c>
      <c r="K156" s="50">
        <f t="shared" si="23"/>
        <v>0</v>
      </c>
      <c r="L156" s="50">
        <f t="shared" si="23"/>
        <v>0</v>
      </c>
      <c r="M156" s="50">
        <f t="shared" si="23"/>
        <v>0</v>
      </c>
      <c r="N156" s="50">
        <f t="shared" si="23"/>
        <v>0</v>
      </c>
      <c r="O156" s="50">
        <f t="shared" si="23"/>
        <v>0</v>
      </c>
      <c r="P156" s="50">
        <f t="shared" si="23"/>
        <v>0</v>
      </c>
      <c r="Q156" s="50">
        <f t="shared" si="23"/>
        <v>0</v>
      </c>
      <c r="R156" s="50">
        <f t="shared" si="23"/>
        <v>0</v>
      </c>
      <c r="S156" s="50">
        <f t="shared" si="23"/>
        <v>0</v>
      </c>
      <c r="T156" s="50">
        <f t="shared" si="23"/>
        <v>0</v>
      </c>
      <c r="U156" s="50">
        <f t="shared" si="23"/>
        <v>0</v>
      </c>
      <c r="V156" s="50">
        <f t="shared" si="23"/>
        <v>0</v>
      </c>
      <c r="W156" s="476">
        <f>SUM(C156:V156)</f>
        <v>4.6813087699190806E-2</v>
      </c>
      <c r="X156" s="52"/>
    </row>
    <row r="157" spans="1:24">
      <c r="A157" s="457" t="s">
        <v>318</v>
      </c>
      <c r="B157" s="26"/>
      <c r="W157" s="466"/>
      <c r="X157" s="45"/>
    </row>
    <row r="158" spans="1:24">
      <c r="A158" s="457"/>
      <c r="B158" s="37" t="s">
        <v>398</v>
      </c>
      <c r="W158" s="466"/>
      <c r="X158" s="45"/>
    </row>
    <row r="159" spans="1:24">
      <c r="A159" s="357"/>
      <c r="B159" s="444" t="s">
        <v>399</v>
      </c>
      <c r="W159" s="466"/>
      <c r="X159" s="45"/>
    </row>
    <row r="160" spans="1:24">
      <c r="A160" s="357"/>
      <c r="B160" s="463" t="s">
        <v>408</v>
      </c>
      <c r="C160" s="32">
        <v>0</v>
      </c>
      <c r="D160" s="32">
        <v>0</v>
      </c>
      <c r="E160" s="32">
        <f>D36</f>
        <v>1.7333333333333333E-2</v>
      </c>
      <c r="F160" s="32">
        <v>0</v>
      </c>
      <c r="G160" s="32">
        <v>0</v>
      </c>
      <c r="H160" s="32">
        <v>0</v>
      </c>
      <c r="I160" s="32">
        <v>0</v>
      </c>
      <c r="J160" s="32">
        <f>E36</f>
        <v>1.7333333333333333E-2</v>
      </c>
      <c r="K160" s="32">
        <v>0</v>
      </c>
      <c r="L160" s="32">
        <v>0</v>
      </c>
      <c r="M160" s="32">
        <v>0</v>
      </c>
      <c r="N160" s="32">
        <v>0</v>
      </c>
      <c r="O160" s="32">
        <v>0</v>
      </c>
      <c r="P160" s="32">
        <v>0</v>
      </c>
      <c r="Q160" s="32">
        <v>0</v>
      </c>
      <c r="R160" s="32">
        <v>0</v>
      </c>
      <c r="S160" s="32">
        <v>0</v>
      </c>
      <c r="T160" s="32">
        <v>0</v>
      </c>
      <c r="U160" s="32">
        <v>0</v>
      </c>
      <c r="V160" s="32">
        <v>0</v>
      </c>
      <c r="W160" s="466">
        <f t="shared" ref="W160:W166" si="24">SUM(C160:V160)</f>
        <v>3.4666666666666665E-2</v>
      </c>
      <c r="X160" s="45">
        <f t="shared" ref="X160:X166" si="25">W160/20</f>
        <v>1.7333333333333333E-3</v>
      </c>
    </row>
    <row r="161" spans="1:24">
      <c r="A161" s="357"/>
      <c r="B161" s="463" t="s">
        <v>409</v>
      </c>
      <c r="C161" s="32">
        <v>0</v>
      </c>
      <c r="D161" s="32">
        <v>0</v>
      </c>
      <c r="E161" s="32">
        <f>D37</f>
        <v>1.6222222222222225E-2</v>
      </c>
      <c r="F161" s="32">
        <v>0</v>
      </c>
      <c r="G161" s="32">
        <v>0</v>
      </c>
      <c r="H161" s="32">
        <v>0</v>
      </c>
      <c r="I161" s="32">
        <v>0</v>
      </c>
      <c r="J161" s="32">
        <v>0</v>
      </c>
      <c r="K161" s="32">
        <v>0</v>
      </c>
      <c r="L161" s="32">
        <v>0</v>
      </c>
      <c r="M161" s="32">
        <v>0</v>
      </c>
      <c r="N161" s="32">
        <v>0</v>
      </c>
      <c r="O161" s="32">
        <v>0</v>
      </c>
      <c r="P161" s="32">
        <v>0</v>
      </c>
      <c r="Q161" s="32">
        <v>0</v>
      </c>
      <c r="R161" s="32">
        <v>0</v>
      </c>
      <c r="S161" s="32">
        <v>0</v>
      </c>
      <c r="T161" s="32">
        <v>0</v>
      </c>
      <c r="U161" s="32">
        <v>0</v>
      </c>
      <c r="V161" s="32">
        <v>0</v>
      </c>
      <c r="W161" s="466">
        <f t="shared" si="24"/>
        <v>1.6222222222222225E-2</v>
      </c>
      <c r="X161" s="45">
        <f t="shared" si="25"/>
        <v>8.1111111111111119E-4</v>
      </c>
    </row>
    <row r="162" spans="1:24">
      <c r="A162" s="357"/>
      <c r="B162" s="463" t="s">
        <v>410</v>
      </c>
      <c r="C162" s="32">
        <v>0</v>
      </c>
      <c r="D162" s="32">
        <v>0</v>
      </c>
      <c r="E162" s="32">
        <f>D38</f>
        <v>1.2888888888888889E-2</v>
      </c>
      <c r="F162" s="32">
        <v>0</v>
      </c>
      <c r="G162" s="32">
        <v>0</v>
      </c>
      <c r="H162" s="32">
        <v>0</v>
      </c>
      <c r="I162" s="32">
        <v>0</v>
      </c>
      <c r="J162" s="32">
        <v>0</v>
      </c>
      <c r="K162" s="32">
        <v>0</v>
      </c>
      <c r="L162" s="32">
        <v>0</v>
      </c>
      <c r="M162" s="32">
        <v>0</v>
      </c>
      <c r="N162" s="32">
        <v>0</v>
      </c>
      <c r="O162" s="32">
        <v>0</v>
      </c>
      <c r="P162" s="32">
        <v>0</v>
      </c>
      <c r="Q162" s="32">
        <v>0</v>
      </c>
      <c r="R162" s="32">
        <v>0</v>
      </c>
      <c r="S162" s="32">
        <v>0</v>
      </c>
      <c r="T162" s="32">
        <v>0</v>
      </c>
      <c r="U162" s="32">
        <v>0</v>
      </c>
      <c r="V162" s="32">
        <v>0</v>
      </c>
      <c r="W162" s="466">
        <f t="shared" si="24"/>
        <v>1.2888888888888889E-2</v>
      </c>
      <c r="X162" s="45">
        <f t="shared" si="25"/>
        <v>6.4444444444444445E-4</v>
      </c>
    </row>
    <row r="163" spans="1:24">
      <c r="A163" s="40"/>
      <c r="B163" s="463" t="s">
        <v>411</v>
      </c>
      <c r="C163" s="32">
        <v>0</v>
      </c>
      <c r="D163" s="32">
        <v>0</v>
      </c>
      <c r="E163" s="32">
        <v>0</v>
      </c>
      <c r="F163" s="32">
        <v>0</v>
      </c>
      <c r="G163" s="32">
        <v>0</v>
      </c>
      <c r="H163" s="32">
        <v>0</v>
      </c>
      <c r="I163" s="32">
        <v>0</v>
      </c>
      <c r="J163" s="32">
        <v>0</v>
      </c>
      <c r="K163" s="32">
        <v>0</v>
      </c>
      <c r="L163" s="32">
        <v>0</v>
      </c>
      <c r="M163" s="32">
        <v>0</v>
      </c>
      <c r="N163" s="32">
        <v>0</v>
      </c>
      <c r="O163" s="32">
        <v>0</v>
      </c>
      <c r="P163" s="32">
        <v>0</v>
      </c>
      <c r="Q163" s="32">
        <v>0</v>
      </c>
      <c r="R163" s="32">
        <v>0</v>
      </c>
      <c r="S163" s="32">
        <v>0</v>
      </c>
      <c r="T163" s="32">
        <f>G39</f>
        <v>1.1777777777777778E-2</v>
      </c>
      <c r="U163" s="32">
        <v>0</v>
      </c>
      <c r="V163" s="32">
        <v>0</v>
      </c>
      <c r="W163" s="466">
        <f t="shared" si="24"/>
        <v>1.1777777777777778E-2</v>
      </c>
      <c r="X163" s="45">
        <f t="shared" si="25"/>
        <v>5.888888888888889E-4</v>
      </c>
    </row>
    <row r="164" spans="1:24">
      <c r="A164" s="40"/>
      <c r="B164" s="463" t="s">
        <v>412</v>
      </c>
      <c r="C164" s="32">
        <v>0</v>
      </c>
      <c r="D164" s="32">
        <v>0</v>
      </c>
      <c r="E164" s="32">
        <f>D40</f>
        <v>1.2888888888888889E-2</v>
      </c>
      <c r="F164" s="32">
        <v>0</v>
      </c>
      <c r="G164" s="32">
        <v>0</v>
      </c>
      <c r="H164" s="32">
        <v>0</v>
      </c>
      <c r="I164" s="32">
        <v>0</v>
      </c>
      <c r="J164" s="32">
        <v>0</v>
      </c>
      <c r="K164" s="32">
        <v>0</v>
      </c>
      <c r="L164" s="32">
        <v>0</v>
      </c>
      <c r="M164" s="32">
        <v>0</v>
      </c>
      <c r="N164" s="32">
        <v>0</v>
      </c>
      <c r="O164" s="32">
        <v>0</v>
      </c>
      <c r="P164" s="32">
        <v>0</v>
      </c>
      <c r="Q164" s="32">
        <v>0</v>
      </c>
      <c r="R164" s="32">
        <v>0</v>
      </c>
      <c r="S164" s="32">
        <v>0</v>
      </c>
      <c r="T164" s="32">
        <v>0</v>
      </c>
      <c r="U164" s="32">
        <v>0</v>
      </c>
      <c r="V164" s="32">
        <v>0</v>
      </c>
      <c r="W164" s="466">
        <f t="shared" si="24"/>
        <v>1.2888888888888889E-2</v>
      </c>
      <c r="X164" s="45">
        <f t="shared" si="25"/>
        <v>6.4444444444444445E-4</v>
      </c>
    </row>
    <row r="165" spans="1:24">
      <c r="A165" s="40"/>
      <c r="B165" s="463" t="s">
        <v>413</v>
      </c>
      <c r="C165" s="32">
        <v>0</v>
      </c>
      <c r="D165" s="32">
        <v>0</v>
      </c>
      <c r="E165" s="32">
        <f t="shared" ref="E165:E166" si="26">D41</f>
        <v>1.2333333333333333E-2</v>
      </c>
      <c r="F165" s="32">
        <v>0</v>
      </c>
      <c r="G165" s="32">
        <v>0</v>
      </c>
      <c r="H165" s="32">
        <v>0</v>
      </c>
      <c r="I165" s="32">
        <v>0</v>
      </c>
      <c r="J165" s="32">
        <v>0</v>
      </c>
      <c r="K165" s="32">
        <v>0</v>
      </c>
      <c r="L165" s="32">
        <v>0</v>
      </c>
      <c r="M165" s="32">
        <v>0</v>
      </c>
      <c r="N165" s="32">
        <v>0</v>
      </c>
      <c r="O165" s="32">
        <v>0</v>
      </c>
      <c r="P165" s="32">
        <v>0</v>
      </c>
      <c r="Q165" s="32">
        <v>0</v>
      </c>
      <c r="R165" s="32">
        <v>0</v>
      </c>
      <c r="S165" s="32">
        <v>0</v>
      </c>
      <c r="T165" s="32">
        <v>0</v>
      </c>
      <c r="U165" s="32">
        <v>0</v>
      </c>
      <c r="V165" s="32">
        <v>0</v>
      </c>
      <c r="W165" s="466">
        <f t="shared" si="24"/>
        <v>1.2333333333333333E-2</v>
      </c>
      <c r="X165" s="45">
        <f t="shared" si="25"/>
        <v>6.1666666666666662E-4</v>
      </c>
    </row>
    <row r="166" spans="1:24">
      <c r="A166" s="40"/>
      <c r="B166" s="463" t="s">
        <v>414</v>
      </c>
      <c r="C166" s="32">
        <v>0</v>
      </c>
      <c r="D166" s="32">
        <v>0</v>
      </c>
      <c r="E166" s="32">
        <f t="shared" si="26"/>
        <v>1.1222222222222224E-2</v>
      </c>
      <c r="F166" s="32">
        <v>0</v>
      </c>
      <c r="G166" s="32">
        <v>0</v>
      </c>
      <c r="H166" s="32">
        <v>0</v>
      </c>
      <c r="I166" s="32">
        <v>0</v>
      </c>
      <c r="J166" s="32">
        <v>0</v>
      </c>
      <c r="K166" s="32">
        <v>0</v>
      </c>
      <c r="L166" s="32">
        <v>0</v>
      </c>
      <c r="M166" s="32">
        <v>0</v>
      </c>
      <c r="N166" s="32">
        <v>0</v>
      </c>
      <c r="O166" s="32">
        <v>0</v>
      </c>
      <c r="P166" s="32">
        <v>0</v>
      </c>
      <c r="Q166" s="32">
        <v>0</v>
      </c>
      <c r="R166" s="32">
        <v>0</v>
      </c>
      <c r="S166" s="32">
        <v>0</v>
      </c>
      <c r="T166" s="32">
        <v>0</v>
      </c>
      <c r="U166" s="32">
        <v>0</v>
      </c>
      <c r="V166" s="32">
        <v>0</v>
      </c>
      <c r="W166" s="466">
        <f t="shared" si="24"/>
        <v>1.1222222222222224E-2</v>
      </c>
      <c r="X166" s="45">
        <f t="shared" si="25"/>
        <v>5.6111111111111119E-4</v>
      </c>
    </row>
    <row r="167" spans="1:24">
      <c r="A167" s="40"/>
      <c r="B167" s="463"/>
      <c r="C167" s="32"/>
      <c r="D167" s="32"/>
      <c r="E167" s="32"/>
      <c r="F167" s="32"/>
      <c r="G167" s="32"/>
      <c r="H167" s="32"/>
      <c r="I167" s="32"/>
      <c r="J167" s="32"/>
      <c r="K167" s="32"/>
      <c r="L167" s="32"/>
      <c r="M167" s="32"/>
      <c r="N167" s="32"/>
      <c r="O167" s="32"/>
      <c r="P167" s="32"/>
      <c r="Q167" s="32"/>
      <c r="R167" s="32"/>
      <c r="S167" s="32"/>
      <c r="T167" s="32"/>
      <c r="U167" s="32"/>
      <c r="V167" s="32"/>
      <c r="W167" s="466"/>
      <c r="X167" s="45"/>
    </row>
    <row r="168" spans="1:24">
      <c r="A168" s="40"/>
      <c r="B168" s="31" t="s">
        <v>415</v>
      </c>
      <c r="W168" s="466"/>
      <c r="X168" s="45"/>
    </row>
    <row r="169" spans="1:24">
      <c r="A169" s="40"/>
      <c r="B169" s="37" t="s">
        <v>409</v>
      </c>
      <c r="C169" s="32">
        <v>0</v>
      </c>
      <c r="D169" s="32">
        <v>0</v>
      </c>
      <c r="E169" s="32">
        <v>0</v>
      </c>
      <c r="F169" s="32">
        <v>0</v>
      </c>
      <c r="G169" s="32">
        <v>0</v>
      </c>
      <c r="H169" s="32">
        <v>0</v>
      </c>
      <c r="I169" s="32">
        <v>0</v>
      </c>
      <c r="J169" s="32">
        <v>0</v>
      </c>
      <c r="K169" s="32">
        <v>0</v>
      </c>
      <c r="L169" s="32">
        <v>0</v>
      </c>
      <c r="M169" s="32">
        <v>0</v>
      </c>
      <c r="N169" s="32">
        <v>0</v>
      </c>
      <c r="O169" s="32">
        <v>0</v>
      </c>
      <c r="P169" s="32">
        <v>0</v>
      </c>
      <c r="Q169" s="32">
        <v>0</v>
      </c>
      <c r="R169" s="32">
        <v>0</v>
      </c>
      <c r="S169" s="32">
        <v>0</v>
      </c>
      <c r="T169" s="32">
        <f>G66</f>
        <v>1.6222222222222225E-2</v>
      </c>
      <c r="U169" s="32">
        <v>0</v>
      </c>
      <c r="V169" s="32">
        <v>0</v>
      </c>
      <c r="W169" s="466">
        <f t="shared" ref="W169:W175" si="27">SUM(C169:V169)</f>
        <v>1.6222222222222225E-2</v>
      </c>
      <c r="X169" s="45">
        <f t="shared" ref="X169:X175" si="28">W169/20</f>
        <v>8.1111111111111119E-4</v>
      </c>
    </row>
    <row r="170" spans="1:24">
      <c r="A170" s="40"/>
      <c r="B170" s="37" t="s">
        <v>416</v>
      </c>
      <c r="C170" s="32">
        <v>0</v>
      </c>
      <c r="D170" s="32">
        <v>0</v>
      </c>
      <c r="E170" s="32">
        <f>D67</f>
        <v>1.6222222222222225E-2</v>
      </c>
      <c r="F170" s="32">
        <v>0</v>
      </c>
      <c r="G170" s="32">
        <v>0</v>
      </c>
      <c r="H170" s="32">
        <v>0</v>
      </c>
      <c r="I170" s="32">
        <v>0</v>
      </c>
      <c r="J170" s="32">
        <v>0</v>
      </c>
      <c r="K170" s="32">
        <v>0</v>
      </c>
      <c r="L170" s="32">
        <v>0</v>
      </c>
      <c r="M170" s="32">
        <v>0</v>
      </c>
      <c r="N170" s="32">
        <v>0</v>
      </c>
      <c r="O170" s="32">
        <v>0</v>
      </c>
      <c r="P170" s="32">
        <v>0</v>
      </c>
      <c r="Q170" s="32">
        <v>0</v>
      </c>
      <c r="R170" s="32">
        <v>0</v>
      </c>
      <c r="S170" s="32">
        <v>0</v>
      </c>
      <c r="T170" s="32">
        <v>0</v>
      </c>
      <c r="U170" s="32">
        <v>0</v>
      </c>
      <c r="V170" s="32">
        <v>0</v>
      </c>
      <c r="W170" s="466">
        <f t="shared" si="27"/>
        <v>1.6222222222222225E-2</v>
      </c>
      <c r="X170" s="45">
        <f t="shared" si="28"/>
        <v>8.1111111111111119E-4</v>
      </c>
    </row>
    <row r="171" spans="1:24">
      <c r="A171" s="40"/>
      <c r="B171" s="37" t="s">
        <v>417</v>
      </c>
      <c r="C171" s="32">
        <v>0</v>
      </c>
      <c r="D171" s="32">
        <v>0</v>
      </c>
      <c r="E171" s="32">
        <f>D68</f>
        <v>1.6222222222222225E-2</v>
      </c>
      <c r="F171" s="32">
        <v>0</v>
      </c>
      <c r="G171" s="32">
        <v>0</v>
      </c>
      <c r="H171" s="32">
        <v>0</v>
      </c>
      <c r="I171" s="32">
        <v>0</v>
      </c>
      <c r="J171" s="32">
        <v>0</v>
      </c>
      <c r="K171" s="32">
        <v>0</v>
      </c>
      <c r="L171" s="32">
        <v>0</v>
      </c>
      <c r="M171" s="32">
        <v>0</v>
      </c>
      <c r="N171" s="32">
        <v>0</v>
      </c>
      <c r="O171" s="32">
        <v>0</v>
      </c>
      <c r="P171" s="32">
        <v>0</v>
      </c>
      <c r="Q171" s="32">
        <v>0</v>
      </c>
      <c r="R171" s="32">
        <v>0</v>
      </c>
      <c r="S171" s="32">
        <v>0</v>
      </c>
      <c r="T171" s="32">
        <v>0</v>
      </c>
      <c r="U171" s="32">
        <v>0</v>
      </c>
      <c r="V171" s="32">
        <v>0</v>
      </c>
      <c r="W171" s="466">
        <f t="shared" si="27"/>
        <v>1.6222222222222225E-2</v>
      </c>
      <c r="X171" s="45">
        <f t="shared" si="28"/>
        <v>8.1111111111111119E-4</v>
      </c>
    </row>
    <row r="172" spans="1:24">
      <c r="A172" s="40"/>
      <c r="B172" s="37" t="s">
        <v>418</v>
      </c>
      <c r="C172" s="32">
        <v>0</v>
      </c>
      <c r="D172" s="32">
        <v>0</v>
      </c>
      <c r="E172" s="32">
        <f t="shared" ref="E172:E175" si="29">D69</f>
        <v>1.3444444444444445E-2</v>
      </c>
      <c r="F172" s="32">
        <v>0</v>
      </c>
      <c r="G172" s="32">
        <v>0</v>
      </c>
      <c r="H172" s="32">
        <v>0</v>
      </c>
      <c r="I172" s="32">
        <v>0</v>
      </c>
      <c r="J172" s="32">
        <v>0</v>
      </c>
      <c r="K172" s="32">
        <v>0</v>
      </c>
      <c r="L172" s="32">
        <v>0</v>
      </c>
      <c r="M172" s="32">
        <v>0</v>
      </c>
      <c r="N172" s="32">
        <v>0</v>
      </c>
      <c r="O172" s="32">
        <v>0</v>
      </c>
      <c r="P172" s="32">
        <v>0</v>
      </c>
      <c r="Q172" s="32">
        <v>0</v>
      </c>
      <c r="R172" s="32">
        <v>0</v>
      </c>
      <c r="S172" s="32">
        <v>0</v>
      </c>
      <c r="T172" s="32">
        <v>0</v>
      </c>
      <c r="U172" s="32">
        <v>0</v>
      </c>
      <c r="V172" s="32">
        <v>0</v>
      </c>
      <c r="W172" s="466">
        <f t="shared" si="27"/>
        <v>1.3444444444444445E-2</v>
      </c>
      <c r="X172" s="45">
        <f t="shared" si="28"/>
        <v>6.7222222222222227E-4</v>
      </c>
    </row>
    <row r="173" spans="1:24">
      <c r="A173" s="40"/>
      <c r="B173" s="37" t="s">
        <v>419</v>
      </c>
      <c r="C173" s="32">
        <v>0</v>
      </c>
      <c r="D173" s="32">
        <v>0</v>
      </c>
      <c r="E173" s="32">
        <f t="shared" si="29"/>
        <v>1.8444444444444444E-2</v>
      </c>
      <c r="F173" s="32">
        <v>0</v>
      </c>
      <c r="G173" s="32">
        <v>0</v>
      </c>
      <c r="H173" s="32">
        <v>0</v>
      </c>
      <c r="I173" s="32">
        <v>0</v>
      </c>
      <c r="J173" s="32">
        <v>0</v>
      </c>
      <c r="K173" s="32">
        <v>0</v>
      </c>
      <c r="L173" s="32">
        <v>0</v>
      </c>
      <c r="M173" s="32">
        <v>0</v>
      </c>
      <c r="N173" s="32">
        <v>0</v>
      </c>
      <c r="O173" s="32">
        <v>0</v>
      </c>
      <c r="P173" s="32">
        <v>0</v>
      </c>
      <c r="Q173" s="32">
        <v>0</v>
      </c>
      <c r="R173" s="32">
        <v>0</v>
      </c>
      <c r="S173" s="32">
        <v>0</v>
      </c>
      <c r="T173" s="32">
        <v>0</v>
      </c>
      <c r="U173" s="32">
        <v>0</v>
      </c>
      <c r="V173" s="32">
        <v>0</v>
      </c>
      <c r="W173" s="466">
        <f t="shared" si="27"/>
        <v>1.8444444444444444E-2</v>
      </c>
      <c r="X173" s="45">
        <f t="shared" si="28"/>
        <v>9.2222222222222217E-4</v>
      </c>
    </row>
    <row r="174" spans="1:24">
      <c r="A174" s="40"/>
      <c r="B174" s="37" t="s">
        <v>420</v>
      </c>
      <c r="C174" s="32">
        <v>0</v>
      </c>
      <c r="D174" s="32">
        <v>0</v>
      </c>
      <c r="E174" s="32">
        <f t="shared" si="29"/>
        <v>1.1777777777777778E-2</v>
      </c>
      <c r="F174" s="32">
        <v>0</v>
      </c>
      <c r="G174" s="32">
        <v>0</v>
      </c>
      <c r="H174" s="32">
        <v>0</v>
      </c>
      <c r="I174" s="32">
        <v>0</v>
      </c>
      <c r="J174" s="32">
        <v>0</v>
      </c>
      <c r="K174" s="32">
        <v>0</v>
      </c>
      <c r="L174" s="32">
        <v>0</v>
      </c>
      <c r="M174" s="32">
        <v>0</v>
      </c>
      <c r="N174" s="32">
        <v>0</v>
      </c>
      <c r="O174" s="32">
        <v>0</v>
      </c>
      <c r="P174" s="32">
        <v>0</v>
      </c>
      <c r="Q174" s="32">
        <v>0</v>
      </c>
      <c r="R174" s="32">
        <v>0</v>
      </c>
      <c r="S174" s="32">
        <v>0</v>
      </c>
      <c r="T174" s="32">
        <v>0</v>
      </c>
      <c r="U174" s="32">
        <v>0</v>
      </c>
      <c r="V174" s="32">
        <v>0</v>
      </c>
      <c r="W174" s="466">
        <f t="shared" si="27"/>
        <v>1.1777777777777778E-2</v>
      </c>
      <c r="X174" s="45">
        <f t="shared" si="28"/>
        <v>5.888888888888889E-4</v>
      </c>
    </row>
    <row r="175" spans="1:24">
      <c r="A175" s="40"/>
      <c r="B175" s="37" t="s">
        <v>421</v>
      </c>
      <c r="C175" s="32">
        <v>0</v>
      </c>
      <c r="D175" s="32">
        <v>0</v>
      </c>
      <c r="E175" s="32">
        <f t="shared" si="29"/>
        <v>1.6222222222222225E-2</v>
      </c>
      <c r="F175" s="32">
        <v>0</v>
      </c>
      <c r="G175" s="32">
        <v>0</v>
      </c>
      <c r="H175" s="32">
        <v>0</v>
      </c>
      <c r="I175" s="32">
        <v>0</v>
      </c>
      <c r="J175" s="32">
        <v>0</v>
      </c>
      <c r="K175" s="32">
        <v>0</v>
      </c>
      <c r="L175" s="32">
        <v>0</v>
      </c>
      <c r="M175" s="32">
        <v>0</v>
      </c>
      <c r="N175" s="32">
        <v>0</v>
      </c>
      <c r="O175" s="32">
        <v>0</v>
      </c>
      <c r="P175" s="32">
        <v>0</v>
      </c>
      <c r="Q175" s="32">
        <v>0</v>
      </c>
      <c r="R175" s="32">
        <v>0</v>
      </c>
      <c r="S175" s="32">
        <v>0</v>
      </c>
      <c r="T175" s="32">
        <v>0</v>
      </c>
      <c r="U175" s="32">
        <v>0</v>
      </c>
      <c r="V175" s="32">
        <v>0</v>
      </c>
      <c r="W175" s="466">
        <f t="shared" si="27"/>
        <v>1.6222222222222225E-2</v>
      </c>
      <c r="X175" s="45">
        <f t="shared" si="28"/>
        <v>8.1111111111111119E-4</v>
      </c>
    </row>
    <row r="176" spans="1:24">
      <c r="A176" s="40"/>
      <c r="B176" s="467"/>
      <c r="W176" s="466"/>
      <c r="X176" s="45"/>
    </row>
    <row r="177" spans="1:24">
      <c r="A177" s="40"/>
      <c r="B177" s="468" t="s">
        <v>70</v>
      </c>
      <c r="C177" s="32">
        <v>0</v>
      </c>
      <c r="D177" s="32">
        <v>0</v>
      </c>
      <c r="E177" s="32">
        <v>0</v>
      </c>
      <c r="F177" s="32">
        <v>0</v>
      </c>
      <c r="G177" s="32">
        <v>0</v>
      </c>
      <c r="H177" s="32">
        <v>0</v>
      </c>
      <c r="I177" s="32">
        <v>0</v>
      </c>
      <c r="J177" s="32">
        <v>0</v>
      </c>
      <c r="K177" s="32">
        <v>0</v>
      </c>
      <c r="L177" s="32">
        <v>0</v>
      </c>
      <c r="M177" s="32">
        <v>0</v>
      </c>
      <c r="N177" s="32">
        <v>0</v>
      </c>
      <c r="O177" s="32">
        <v>0</v>
      </c>
      <c r="P177" s="32">
        <v>0</v>
      </c>
      <c r="Q177" s="32">
        <v>0</v>
      </c>
      <c r="R177" s="32">
        <v>0</v>
      </c>
      <c r="S177" s="32">
        <v>0</v>
      </c>
      <c r="T177" s="32">
        <v>0</v>
      </c>
      <c r="U177" s="32">
        <v>0</v>
      </c>
      <c r="V177" s="32">
        <v>0</v>
      </c>
      <c r="W177" s="466">
        <f t="shared" ref="W177" si="30">SUM(C177:V177)</f>
        <v>0</v>
      </c>
      <c r="X177" s="45">
        <f t="shared" ref="X177:X180" si="31">W177/20</f>
        <v>0</v>
      </c>
    </row>
    <row r="178" spans="1:24">
      <c r="A178" s="40"/>
      <c r="B178" s="467"/>
      <c r="W178" s="466"/>
      <c r="X178" s="45"/>
    </row>
    <row r="179" spans="1:24">
      <c r="A179" s="40"/>
      <c r="B179" s="37" t="s">
        <v>10</v>
      </c>
      <c r="C179" s="32">
        <v>0</v>
      </c>
      <c r="D179" s="32">
        <v>0</v>
      </c>
      <c r="E179" s="32">
        <f>E160+((E161+E162)/2)+((E164+E165+E166)/3)+((E170+E171)/2)+((E172+E173+E174)/3)+E175</f>
        <v>9.1037037037037041E-2</v>
      </c>
      <c r="F179" s="32">
        <v>0</v>
      </c>
      <c r="G179" s="32">
        <v>0</v>
      </c>
      <c r="H179" s="32">
        <v>0</v>
      </c>
      <c r="I179" s="32">
        <v>0</v>
      </c>
      <c r="J179" s="32">
        <f>J160</f>
        <v>1.7333333333333333E-2</v>
      </c>
      <c r="K179" s="32">
        <v>0</v>
      </c>
      <c r="L179" s="32">
        <v>0</v>
      </c>
      <c r="M179" s="32">
        <v>0</v>
      </c>
      <c r="N179" s="32">
        <v>0</v>
      </c>
      <c r="O179" s="32">
        <v>0</v>
      </c>
      <c r="P179" s="32">
        <v>0</v>
      </c>
      <c r="Q179" s="32">
        <v>0</v>
      </c>
      <c r="R179" s="32">
        <v>0</v>
      </c>
      <c r="S179" s="32">
        <v>0</v>
      </c>
      <c r="T179" s="32">
        <f>T163+T169</f>
        <v>2.8000000000000004E-2</v>
      </c>
      <c r="U179" s="32">
        <v>0</v>
      </c>
      <c r="V179" s="32">
        <v>0</v>
      </c>
      <c r="W179" s="466">
        <f t="shared" ref="W179:W180" si="32">SUM(C179:V179)</f>
        <v>0.13637037037037036</v>
      </c>
      <c r="X179" s="45">
        <f t="shared" si="31"/>
        <v>6.818518518518518E-3</v>
      </c>
    </row>
    <row r="180" spans="1:24">
      <c r="A180" s="40"/>
      <c r="B180" s="37" t="s">
        <v>11</v>
      </c>
      <c r="C180" s="32">
        <f>C177</f>
        <v>0</v>
      </c>
      <c r="D180" s="32">
        <f t="shared" ref="D180:V180" si="33">D177</f>
        <v>0</v>
      </c>
      <c r="E180" s="32">
        <f t="shared" si="33"/>
        <v>0</v>
      </c>
      <c r="F180" s="32">
        <f t="shared" si="33"/>
        <v>0</v>
      </c>
      <c r="G180" s="32">
        <f t="shared" si="33"/>
        <v>0</v>
      </c>
      <c r="H180" s="32">
        <f t="shared" si="33"/>
        <v>0</v>
      </c>
      <c r="I180" s="32">
        <f t="shared" si="33"/>
        <v>0</v>
      </c>
      <c r="J180" s="32">
        <f t="shared" si="33"/>
        <v>0</v>
      </c>
      <c r="K180" s="32">
        <f t="shared" si="33"/>
        <v>0</v>
      </c>
      <c r="L180" s="32">
        <f t="shared" si="33"/>
        <v>0</v>
      </c>
      <c r="M180" s="32">
        <f t="shared" si="33"/>
        <v>0</v>
      </c>
      <c r="N180" s="32">
        <f t="shared" si="33"/>
        <v>0</v>
      </c>
      <c r="O180" s="32">
        <f t="shared" si="33"/>
        <v>0</v>
      </c>
      <c r="P180" s="32">
        <f t="shared" si="33"/>
        <v>0</v>
      </c>
      <c r="Q180" s="32">
        <f t="shared" si="33"/>
        <v>0</v>
      </c>
      <c r="R180" s="32">
        <f t="shared" si="33"/>
        <v>0</v>
      </c>
      <c r="S180" s="32">
        <f t="shared" si="33"/>
        <v>0</v>
      </c>
      <c r="T180" s="32">
        <f t="shared" si="33"/>
        <v>0</v>
      </c>
      <c r="U180" s="32">
        <f t="shared" si="33"/>
        <v>0</v>
      </c>
      <c r="V180" s="32">
        <f t="shared" si="33"/>
        <v>0</v>
      </c>
      <c r="W180" s="466">
        <f t="shared" si="32"/>
        <v>0</v>
      </c>
      <c r="X180" s="45">
        <f t="shared" si="31"/>
        <v>0</v>
      </c>
    </row>
    <row r="181" spans="1:24">
      <c r="A181" s="471"/>
      <c r="B181" s="26" t="s">
        <v>14</v>
      </c>
      <c r="C181" s="33">
        <f>C180+C179</f>
        <v>0</v>
      </c>
      <c r="D181" s="33">
        <f t="shared" ref="D181:V181" si="34">D180+D179</f>
        <v>0</v>
      </c>
      <c r="E181" s="33">
        <f t="shared" si="34"/>
        <v>9.1037037037037041E-2</v>
      </c>
      <c r="F181" s="33">
        <f t="shared" si="34"/>
        <v>0</v>
      </c>
      <c r="G181" s="33">
        <f t="shared" si="34"/>
        <v>0</v>
      </c>
      <c r="H181" s="33">
        <f t="shared" si="34"/>
        <v>0</v>
      </c>
      <c r="I181" s="33">
        <f t="shared" si="34"/>
        <v>0</v>
      </c>
      <c r="J181" s="33">
        <f t="shared" si="34"/>
        <v>1.7333333333333333E-2</v>
      </c>
      <c r="K181" s="33">
        <f t="shared" si="34"/>
        <v>0</v>
      </c>
      <c r="L181" s="33">
        <f t="shared" si="34"/>
        <v>0</v>
      </c>
      <c r="M181" s="33">
        <f t="shared" si="34"/>
        <v>0</v>
      </c>
      <c r="N181" s="33">
        <f t="shared" si="34"/>
        <v>0</v>
      </c>
      <c r="O181" s="33">
        <f t="shared" si="34"/>
        <v>0</v>
      </c>
      <c r="P181" s="33">
        <f t="shared" si="34"/>
        <v>0</v>
      </c>
      <c r="Q181" s="33">
        <f t="shared" si="34"/>
        <v>0</v>
      </c>
      <c r="R181" s="33">
        <f t="shared" si="34"/>
        <v>0</v>
      </c>
      <c r="S181" s="33">
        <f t="shared" si="34"/>
        <v>0</v>
      </c>
      <c r="T181" s="33">
        <f t="shared" si="34"/>
        <v>2.8000000000000004E-2</v>
      </c>
      <c r="U181" s="33">
        <f t="shared" si="34"/>
        <v>0</v>
      </c>
      <c r="V181" s="33">
        <f t="shared" si="34"/>
        <v>0</v>
      </c>
      <c r="W181" s="469">
        <f>SUM(C181:V181)</f>
        <v>0.13637037037037036</v>
      </c>
      <c r="X181" s="46">
        <f>W181/20</f>
        <v>6.818518518518518E-3</v>
      </c>
    </row>
    <row r="182" spans="1:24">
      <c r="W182" s="466"/>
      <c r="X182" s="45"/>
    </row>
    <row r="183" spans="1:24" s="40" customFormat="1">
      <c r="A183" s="36"/>
      <c r="B183" s="37" t="s">
        <v>15</v>
      </c>
      <c r="C183" s="29">
        <v>0.96618357487922701</v>
      </c>
      <c r="D183" s="29">
        <v>0.93351070036640305</v>
      </c>
      <c r="E183" s="29">
        <v>0.90194270566802237</v>
      </c>
      <c r="F183" s="29">
        <v>0.87144222769857238</v>
      </c>
      <c r="G183" s="29">
        <v>0.84197316685852419</v>
      </c>
      <c r="H183" s="29">
        <v>0.81350064430775282</v>
      </c>
      <c r="I183" s="29">
        <v>0.78599096068381913</v>
      </c>
      <c r="J183" s="29">
        <v>0.75941155621625056</v>
      </c>
      <c r="K183" s="29">
        <v>0.73373097218961414</v>
      </c>
      <c r="L183" s="29">
        <v>0.70891881370977217</v>
      </c>
      <c r="M183" s="29">
        <v>0.68494571372924851</v>
      </c>
      <c r="N183" s="29">
        <v>0.66178329828912896</v>
      </c>
      <c r="O183" s="29">
        <v>0.63940415293635666</v>
      </c>
      <c r="P183" s="29">
        <v>0.61778179027667302</v>
      </c>
      <c r="Q183" s="29">
        <v>0.59689061862480497</v>
      </c>
      <c r="R183" s="29">
        <v>0.57670591171478747</v>
      </c>
      <c r="S183" s="29">
        <v>0.55720377943457733</v>
      </c>
      <c r="T183" s="29">
        <v>0.53836113955031628</v>
      </c>
      <c r="U183" s="29">
        <v>0.52015569038677911</v>
      </c>
      <c r="V183" s="29">
        <v>0.50256588443167061</v>
      </c>
      <c r="W183" s="475"/>
      <c r="X183" s="47"/>
    </row>
    <row r="184" spans="1:24" s="40" customFormat="1" ht="13.5" thickBot="1">
      <c r="A184" s="42"/>
      <c r="B184" s="20" t="s">
        <v>16</v>
      </c>
      <c r="C184" s="50">
        <f>C183*C181</f>
        <v>0</v>
      </c>
      <c r="D184" s="50">
        <f t="shared" ref="D184:V184" si="35">D183*D181</f>
        <v>0</v>
      </c>
      <c r="E184" s="50">
        <f t="shared" si="35"/>
        <v>8.2110191501185148E-2</v>
      </c>
      <c r="F184" s="50">
        <f t="shared" si="35"/>
        <v>0</v>
      </c>
      <c r="G184" s="50">
        <f t="shared" si="35"/>
        <v>0</v>
      </c>
      <c r="H184" s="50">
        <f t="shared" si="35"/>
        <v>0</v>
      </c>
      <c r="I184" s="50">
        <f t="shared" si="35"/>
        <v>0</v>
      </c>
      <c r="J184" s="50">
        <f t="shared" si="35"/>
        <v>1.3163133641081676E-2</v>
      </c>
      <c r="K184" s="50">
        <f t="shared" si="35"/>
        <v>0</v>
      </c>
      <c r="L184" s="50">
        <f t="shared" si="35"/>
        <v>0</v>
      </c>
      <c r="M184" s="50">
        <f t="shared" si="35"/>
        <v>0</v>
      </c>
      <c r="N184" s="50">
        <f t="shared" si="35"/>
        <v>0</v>
      </c>
      <c r="O184" s="50">
        <f t="shared" si="35"/>
        <v>0</v>
      </c>
      <c r="P184" s="50">
        <f t="shared" si="35"/>
        <v>0</v>
      </c>
      <c r="Q184" s="50">
        <f t="shared" si="35"/>
        <v>0</v>
      </c>
      <c r="R184" s="50">
        <f t="shared" si="35"/>
        <v>0</v>
      </c>
      <c r="S184" s="50">
        <f t="shared" si="35"/>
        <v>0</v>
      </c>
      <c r="T184" s="50">
        <f t="shared" si="35"/>
        <v>1.5074111907408858E-2</v>
      </c>
      <c r="U184" s="50">
        <f t="shared" si="35"/>
        <v>0</v>
      </c>
      <c r="V184" s="50">
        <f t="shared" si="35"/>
        <v>0</v>
      </c>
      <c r="W184" s="476">
        <f>SUM(C184:V184)</f>
        <v>0.11034743704967569</v>
      </c>
      <c r="X184" s="52"/>
    </row>
    <row r="185" spans="1:24">
      <c r="A185" s="25" t="s">
        <v>422</v>
      </c>
      <c r="W185" s="466"/>
      <c r="X185" s="45"/>
    </row>
    <row r="186" spans="1:24">
      <c r="B186" s="37" t="s">
        <v>398</v>
      </c>
      <c r="W186" s="466"/>
      <c r="X186" s="45"/>
    </row>
    <row r="187" spans="1:24">
      <c r="B187" s="37" t="s">
        <v>10</v>
      </c>
      <c r="C187" s="32">
        <f t="shared" ref="C187:V189" si="36">C179+C151</f>
        <v>2.8277777777777777E-2</v>
      </c>
      <c r="D187" s="32">
        <f t="shared" si="36"/>
        <v>0</v>
      </c>
      <c r="E187" s="32">
        <f t="shared" si="36"/>
        <v>9.1037037037037041E-2</v>
      </c>
      <c r="F187" s="32">
        <f t="shared" si="36"/>
        <v>0</v>
      </c>
      <c r="G187" s="32">
        <f t="shared" si="36"/>
        <v>0</v>
      </c>
      <c r="H187" s="32">
        <f t="shared" si="36"/>
        <v>0</v>
      </c>
      <c r="I187" s="32">
        <f t="shared" si="36"/>
        <v>0</v>
      </c>
      <c r="J187" s="32">
        <f t="shared" si="36"/>
        <v>4.3000000000000003E-2</v>
      </c>
      <c r="K187" s="32">
        <f t="shared" si="36"/>
        <v>0</v>
      </c>
      <c r="L187" s="32">
        <f t="shared" si="36"/>
        <v>0</v>
      </c>
      <c r="M187" s="32">
        <f t="shared" si="36"/>
        <v>0</v>
      </c>
      <c r="N187" s="32">
        <f t="shared" si="36"/>
        <v>0</v>
      </c>
      <c r="O187" s="32">
        <f t="shared" si="36"/>
        <v>0</v>
      </c>
      <c r="P187" s="32">
        <f t="shared" si="36"/>
        <v>0</v>
      </c>
      <c r="Q187" s="32">
        <f t="shared" si="36"/>
        <v>0</v>
      </c>
      <c r="R187" s="32">
        <f t="shared" si="36"/>
        <v>0</v>
      </c>
      <c r="S187" s="32">
        <f t="shared" si="36"/>
        <v>0</v>
      </c>
      <c r="T187" s="32">
        <f t="shared" si="36"/>
        <v>2.8000000000000004E-2</v>
      </c>
      <c r="U187" s="32">
        <f t="shared" si="36"/>
        <v>0</v>
      </c>
      <c r="V187" s="32">
        <f t="shared" si="36"/>
        <v>0</v>
      </c>
      <c r="W187" s="466">
        <f t="shared" ref="W187:W189" si="37">SUM(C187:V187)</f>
        <v>0.19031481481481483</v>
      </c>
      <c r="X187" s="45">
        <f t="shared" ref="X187:X189" si="38">W187/20</f>
        <v>9.5157407407407413E-3</v>
      </c>
    </row>
    <row r="188" spans="1:24">
      <c r="B188" s="37" t="s">
        <v>11</v>
      </c>
      <c r="C188" s="32">
        <f t="shared" si="36"/>
        <v>0</v>
      </c>
      <c r="D188" s="32">
        <f t="shared" si="36"/>
        <v>0</v>
      </c>
      <c r="E188" s="32">
        <f t="shared" si="36"/>
        <v>0</v>
      </c>
      <c r="F188" s="32">
        <f t="shared" si="36"/>
        <v>0</v>
      </c>
      <c r="G188" s="32">
        <f t="shared" si="36"/>
        <v>0</v>
      </c>
      <c r="H188" s="32">
        <f t="shared" si="36"/>
        <v>0</v>
      </c>
      <c r="I188" s="32">
        <f t="shared" si="36"/>
        <v>0</v>
      </c>
      <c r="J188" s="32">
        <f t="shared" si="36"/>
        <v>0</v>
      </c>
      <c r="K188" s="32">
        <f t="shared" si="36"/>
        <v>0</v>
      </c>
      <c r="L188" s="32">
        <f t="shared" si="36"/>
        <v>0</v>
      </c>
      <c r="M188" s="32">
        <f t="shared" si="36"/>
        <v>0</v>
      </c>
      <c r="N188" s="32">
        <f t="shared" si="36"/>
        <v>0</v>
      </c>
      <c r="O188" s="32">
        <f t="shared" si="36"/>
        <v>0</v>
      </c>
      <c r="P188" s="32">
        <f t="shared" si="36"/>
        <v>0</v>
      </c>
      <c r="Q188" s="32">
        <f t="shared" si="36"/>
        <v>0</v>
      </c>
      <c r="R188" s="32">
        <f t="shared" si="36"/>
        <v>0</v>
      </c>
      <c r="S188" s="32">
        <f t="shared" si="36"/>
        <v>0</v>
      </c>
      <c r="T188" s="32">
        <f t="shared" si="36"/>
        <v>0</v>
      </c>
      <c r="U188" s="32">
        <f t="shared" si="36"/>
        <v>0</v>
      </c>
      <c r="V188" s="32">
        <f t="shared" si="36"/>
        <v>0</v>
      </c>
      <c r="W188" s="466">
        <f t="shared" si="37"/>
        <v>0</v>
      </c>
      <c r="X188" s="45">
        <f t="shared" si="38"/>
        <v>0</v>
      </c>
    </row>
    <row r="189" spans="1:24">
      <c r="B189" s="26" t="s">
        <v>14</v>
      </c>
      <c r="C189" s="33">
        <f t="shared" si="36"/>
        <v>2.8277777777777777E-2</v>
      </c>
      <c r="D189" s="33">
        <f t="shared" si="36"/>
        <v>0</v>
      </c>
      <c r="E189" s="33">
        <f t="shared" si="36"/>
        <v>9.1037037037037041E-2</v>
      </c>
      <c r="F189" s="33">
        <f t="shared" si="36"/>
        <v>0</v>
      </c>
      <c r="G189" s="33">
        <f t="shared" si="36"/>
        <v>0</v>
      </c>
      <c r="H189" s="33">
        <f t="shared" si="36"/>
        <v>0</v>
      </c>
      <c r="I189" s="33">
        <f t="shared" si="36"/>
        <v>0</v>
      </c>
      <c r="J189" s="33">
        <f t="shared" si="36"/>
        <v>4.3000000000000003E-2</v>
      </c>
      <c r="K189" s="33">
        <f t="shared" si="36"/>
        <v>0</v>
      </c>
      <c r="L189" s="33">
        <f t="shared" si="36"/>
        <v>0</v>
      </c>
      <c r="M189" s="33">
        <f t="shared" si="36"/>
        <v>0</v>
      </c>
      <c r="N189" s="33">
        <f t="shared" si="36"/>
        <v>0</v>
      </c>
      <c r="O189" s="33">
        <f t="shared" si="36"/>
        <v>0</v>
      </c>
      <c r="P189" s="33">
        <f t="shared" si="36"/>
        <v>0</v>
      </c>
      <c r="Q189" s="33">
        <f t="shared" si="36"/>
        <v>0</v>
      </c>
      <c r="R189" s="33">
        <f t="shared" si="36"/>
        <v>0</v>
      </c>
      <c r="S189" s="33">
        <f t="shared" si="36"/>
        <v>0</v>
      </c>
      <c r="T189" s="33">
        <f t="shared" si="36"/>
        <v>2.8000000000000004E-2</v>
      </c>
      <c r="U189" s="33">
        <f t="shared" si="36"/>
        <v>0</v>
      </c>
      <c r="V189" s="33">
        <f t="shared" si="36"/>
        <v>0</v>
      </c>
      <c r="W189" s="469">
        <f t="shared" si="37"/>
        <v>0.19031481481481483</v>
      </c>
      <c r="X189" s="46">
        <f t="shared" si="38"/>
        <v>9.5157407407407413E-3</v>
      </c>
    </row>
    <row r="190" spans="1:24">
      <c r="C190" s="32"/>
      <c r="D190" s="32"/>
      <c r="E190" s="32"/>
      <c r="F190" s="32"/>
      <c r="G190" s="32"/>
      <c r="H190" s="32"/>
      <c r="I190" s="32"/>
      <c r="J190" s="32"/>
      <c r="K190" s="32"/>
      <c r="L190" s="32"/>
      <c r="M190" s="32"/>
      <c r="N190" s="32"/>
      <c r="O190" s="32"/>
      <c r="P190" s="32"/>
      <c r="Q190" s="32"/>
      <c r="R190" s="32"/>
      <c r="S190" s="32"/>
      <c r="T190" s="32"/>
      <c r="U190" s="32"/>
      <c r="V190" s="32"/>
      <c r="W190" s="466"/>
      <c r="X190" s="45"/>
    </row>
    <row r="191" spans="1:24" s="40" customFormat="1">
      <c r="A191" s="36"/>
      <c r="B191" s="37" t="s">
        <v>15</v>
      </c>
      <c r="C191" s="29">
        <v>0.96618357487922713</v>
      </c>
      <c r="D191" s="29">
        <v>0.93351070036640305</v>
      </c>
      <c r="E191" s="29">
        <v>0.90194270566802237</v>
      </c>
      <c r="F191" s="29">
        <v>0.87144222769857238</v>
      </c>
      <c r="G191" s="29">
        <v>0.84197316685852419</v>
      </c>
      <c r="H191" s="29">
        <v>0.81350064430775282</v>
      </c>
      <c r="I191" s="29">
        <v>0.78599096068381913</v>
      </c>
      <c r="J191" s="29">
        <v>0.75941155621625056</v>
      </c>
      <c r="K191" s="29">
        <v>0.73373097218961414</v>
      </c>
      <c r="L191" s="29">
        <v>0.70891881370977217</v>
      </c>
      <c r="M191" s="29">
        <v>0.68494571372924851</v>
      </c>
      <c r="N191" s="29">
        <v>0.66178329828912896</v>
      </c>
      <c r="O191" s="29">
        <v>0.63940415293635666</v>
      </c>
      <c r="P191" s="29">
        <v>0.61778179027667302</v>
      </c>
      <c r="Q191" s="29">
        <v>0.59689061862480497</v>
      </c>
      <c r="R191" s="29">
        <v>0.57670591171478747</v>
      </c>
      <c r="S191" s="29">
        <v>0.55720377943457733</v>
      </c>
      <c r="T191" s="29">
        <v>0.53836113955031628</v>
      </c>
      <c r="U191" s="29">
        <v>0.52015569038677911</v>
      </c>
      <c r="V191" s="29">
        <v>0.50256588443167061</v>
      </c>
      <c r="W191" s="475"/>
      <c r="X191" s="47"/>
    </row>
    <row r="192" spans="1:24" s="40" customFormat="1" ht="13.5" thickBot="1">
      <c r="A192" s="42"/>
      <c r="B192" s="20" t="s">
        <v>16</v>
      </c>
      <c r="C192" s="50">
        <f>C191*C189</f>
        <v>2.7321524422973701E-2</v>
      </c>
      <c r="D192" s="50">
        <f t="shared" ref="D192:V192" si="39">D191*D189</f>
        <v>0</v>
      </c>
      <c r="E192" s="50">
        <f t="shared" si="39"/>
        <v>8.2110191501185148E-2</v>
      </c>
      <c r="F192" s="50">
        <f t="shared" si="39"/>
        <v>0</v>
      </c>
      <c r="G192" s="50">
        <f t="shared" si="39"/>
        <v>0</v>
      </c>
      <c r="H192" s="50">
        <f t="shared" si="39"/>
        <v>0</v>
      </c>
      <c r="I192" s="50">
        <f t="shared" si="39"/>
        <v>0</v>
      </c>
      <c r="J192" s="50">
        <f t="shared" si="39"/>
        <v>3.2654696917298776E-2</v>
      </c>
      <c r="K192" s="50">
        <f t="shared" si="39"/>
        <v>0</v>
      </c>
      <c r="L192" s="50">
        <f t="shared" si="39"/>
        <v>0</v>
      </c>
      <c r="M192" s="50">
        <f t="shared" si="39"/>
        <v>0</v>
      </c>
      <c r="N192" s="50">
        <f t="shared" si="39"/>
        <v>0</v>
      </c>
      <c r="O192" s="50">
        <f t="shared" si="39"/>
        <v>0</v>
      </c>
      <c r="P192" s="50">
        <f t="shared" si="39"/>
        <v>0</v>
      </c>
      <c r="Q192" s="50">
        <f t="shared" si="39"/>
        <v>0</v>
      </c>
      <c r="R192" s="50">
        <f t="shared" si="39"/>
        <v>0</v>
      </c>
      <c r="S192" s="50">
        <f t="shared" si="39"/>
        <v>0</v>
      </c>
      <c r="T192" s="50">
        <f t="shared" si="39"/>
        <v>1.5074111907408858E-2</v>
      </c>
      <c r="U192" s="50">
        <f>U191*U189</f>
        <v>0</v>
      </c>
      <c r="V192" s="50">
        <f t="shared" si="39"/>
        <v>0</v>
      </c>
      <c r="W192" s="476">
        <f>SUM(C192,D192:V192)</f>
        <v>0.15716052474886649</v>
      </c>
      <c r="X192" s="52"/>
    </row>
    <row r="194" spans="1:24">
      <c r="A194" s="25" t="s">
        <v>27</v>
      </c>
    </row>
    <row r="195" spans="1:24">
      <c r="A195" s="78" t="s">
        <v>28</v>
      </c>
    </row>
    <row r="196" spans="1:24">
      <c r="A196" s="78" t="s">
        <v>423</v>
      </c>
    </row>
    <row r="197" spans="1:24">
      <c r="A197" s="78" t="s">
        <v>30</v>
      </c>
    </row>
    <row r="198" spans="1:24">
      <c r="A198" s="78"/>
    </row>
    <row r="199" spans="1:24">
      <c r="A199" s="78"/>
    </row>
    <row r="200" spans="1:24" ht="28.5" customHeight="1" thickBot="1">
      <c r="A200" s="823" t="s">
        <v>424</v>
      </c>
      <c r="B200" s="823"/>
      <c r="C200" s="823"/>
      <c r="D200" s="823"/>
      <c r="E200" s="823"/>
      <c r="F200" s="823"/>
      <c r="G200" s="823"/>
      <c r="H200" s="823"/>
      <c r="I200" s="823"/>
      <c r="J200" s="823"/>
      <c r="K200" s="823"/>
      <c r="L200" s="823"/>
      <c r="M200" s="823"/>
      <c r="N200" s="823"/>
      <c r="O200" s="823"/>
      <c r="P200" s="823"/>
      <c r="Q200" s="823"/>
      <c r="R200" s="823"/>
      <c r="S200" s="823"/>
      <c r="T200" s="823"/>
      <c r="U200" s="823"/>
      <c r="V200" s="823"/>
      <c r="W200" s="823"/>
      <c r="X200" s="823"/>
    </row>
    <row r="201" spans="1:24" s="40" customFormat="1" ht="25.5" customHeight="1">
      <c r="A201" s="453" t="s">
        <v>2</v>
      </c>
      <c r="B201" s="113" t="s">
        <v>3</v>
      </c>
      <c r="C201" s="454">
        <v>2013</v>
      </c>
      <c r="D201" s="455">
        <v>2014</v>
      </c>
      <c r="E201" s="455">
        <v>2015</v>
      </c>
      <c r="F201" s="455">
        <v>2016</v>
      </c>
      <c r="G201" s="455">
        <v>2017</v>
      </c>
      <c r="H201" s="455">
        <v>2018</v>
      </c>
      <c r="I201" s="455">
        <v>2019</v>
      </c>
      <c r="J201" s="455">
        <v>2020</v>
      </c>
      <c r="K201" s="455">
        <v>2021</v>
      </c>
      <c r="L201" s="455">
        <v>2022</v>
      </c>
      <c r="M201" s="455">
        <v>2023</v>
      </c>
      <c r="N201" s="455">
        <v>2024</v>
      </c>
      <c r="O201" s="455">
        <v>2025</v>
      </c>
      <c r="P201" s="455">
        <v>2026</v>
      </c>
      <c r="Q201" s="455">
        <v>2027</v>
      </c>
      <c r="R201" s="455">
        <v>2028</v>
      </c>
      <c r="S201" s="455">
        <v>2029</v>
      </c>
      <c r="T201" s="455">
        <v>2030</v>
      </c>
      <c r="U201" s="455">
        <v>2031</v>
      </c>
      <c r="V201" s="455">
        <v>2032</v>
      </c>
      <c r="W201" s="824" t="s">
        <v>4</v>
      </c>
      <c r="X201" s="826" t="s">
        <v>138</v>
      </c>
    </row>
    <row r="202" spans="1:24" s="40" customFormat="1" ht="13.5" thickBot="1">
      <c r="A202" s="456"/>
      <c r="B202" s="20" t="s">
        <v>7</v>
      </c>
      <c r="C202" s="48">
        <v>1</v>
      </c>
      <c r="D202" s="48">
        <v>2</v>
      </c>
      <c r="E202" s="48">
        <v>3</v>
      </c>
      <c r="F202" s="48">
        <v>4</v>
      </c>
      <c r="G202" s="48">
        <v>5</v>
      </c>
      <c r="H202" s="48">
        <v>6</v>
      </c>
      <c r="I202" s="48">
        <v>7</v>
      </c>
      <c r="J202" s="48">
        <v>8</v>
      </c>
      <c r="K202" s="48">
        <v>9</v>
      </c>
      <c r="L202" s="48">
        <v>10</v>
      </c>
      <c r="M202" s="48">
        <v>11</v>
      </c>
      <c r="N202" s="48">
        <v>12</v>
      </c>
      <c r="O202" s="48">
        <v>13</v>
      </c>
      <c r="P202" s="48">
        <v>14</v>
      </c>
      <c r="Q202" s="48">
        <v>15</v>
      </c>
      <c r="R202" s="48">
        <v>16</v>
      </c>
      <c r="S202" s="48">
        <v>17</v>
      </c>
      <c r="T202" s="48">
        <v>18</v>
      </c>
      <c r="U202" s="48">
        <v>19</v>
      </c>
      <c r="V202" s="48">
        <v>20</v>
      </c>
      <c r="W202" s="825"/>
      <c r="X202" s="827"/>
    </row>
    <row r="203" spans="1:24">
      <c r="W203" s="458"/>
      <c r="X203" s="459"/>
    </row>
    <row r="204" spans="1:24" s="40" customFormat="1">
      <c r="A204" s="357"/>
      <c r="B204" s="463" t="s">
        <v>425</v>
      </c>
      <c r="C204" s="464">
        <v>1.5666666666666669E-2</v>
      </c>
      <c r="D204" s="465">
        <v>0</v>
      </c>
      <c r="E204" s="465">
        <v>0</v>
      </c>
      <c r="F204" s="465">
        <v>0</v>
      </c>
      <c r="G204" s="465">
        <v>0</v>
      </c>
      <c r="H204" s="465">
        <v>0</v>
      </c>
      <c r="I204" s="465">
        <v>0</v>
      </c>
      <c r="J204" s="465">
        <v>0</v>
      </c>
      <c r="K204" s="465">
        <v>0</v>
      </c>
      <c r="L204" s="465">
        <v>0</v>
      </c>
      <c r="M204" s="465">
        <v>0</v>
      </c>
      <c r="N204" s="465">
        <v>0</v>
      </c>
      <c r="O204" s="465">
        <v>0</v>
      </c>
      <c r="P204" s="465">
        <v>0</v>
      </c>
      <c r="Q204" s="465">
        <v>0</v>
      </c>
      <c r="R204" s="465">
        <v>0</v>
      </c>
      <c r="S204" s="465">
        <v>0</v>
      </c>
      <c r="T204" s="465">
        <v>0</v>
      </c>
      <c r="U204" s="465">
        <v>0</v>
      </c>
      <c r="V204" s="465">
        <v>0</v>
      </c>
      <c r="W204" s="477">
        <v>1.5666666666666669E-2</v>
      </c>
      <c r="X204" s="45">
        <v>7.8333333333333347E-4</v>
      </c>
    </row>
    <row r="205" spans="1:24" s="40" customFormat="1">
      <c r="A205" s="36"/>
      <c r="B205" s="37" t="s">
        <v>15</v>
      </c>
      <c r="C205" s="29">
        <v>0.96618357487922713</v>
      </c>
      <c r="D205" s="29">
        <v>0.93351070036640305</v>
      </c>
      <c r="E205" s="29">
        <v>0.90194270566802237</v>
      </c>
      <c r="F205" s="29">
        <v>0.87144222769857238</v>
      </c>
      <c r="G205" s="29">
        <v>0.84197316685852419</v>
      </c>
      <c r="H205" s="29">
        <v>0.81350064430775282</v>
      </c>
      <c r="I205" s="29">
        <v>0.78599096068381913</v>
      </c>
      <c r="J205" s="29">
        <v>0.75941155621625056</v>
      </c>
      <c r="K205" s="29">
        <v>0.73373097218961414</v>
      </c>
      <c r="L205" s="29">
        <v>0.70891881370977217</v>
      </c>
      <c r="M205" s="29">
        <v>0.68494571372924851</v>
      </c>
      <c r="N205" s="29">
        <v>0.66178329828912896</v>
      </c>
      <c r="O205" s="29">
        <v>0.63940415293635666</v>
      </c>
      <c r="P205" s="29">
        <v>0.61778179027667302</v>
      </c>
      <c r="Q205" s="29">
        <v>0.59689061862480497</v>
      </c>
      <c r="R205" s="29">
        <v>0.57670591171478747</v>
      </c>
      <c r="S205" s="29">
        <v>0.55720377943457733</v>
      </c>
      <c r="T205" s="29">
        <v>0.53836113955031628</v>
      </c>
      <c r="U205" s="29">
        <v>0.52015569038677911</v>
      </c>
      <c r="V205" s="29">
        <v>0.50256588443167061</v>
      </c>
      <c r="W205" s="478"/>
      <c r="X205" s="47"/>
    </row>
    <row r="206" spans="1:24" s="40" customFormat="1" ht="13.5" thickBot="1">
      <c r="A206" s="42"/>
      <c r="B206" s="20" t="s">
        <v>16</v>
      </c>
      <c r="C206" s="50">
        <f>C205*C204</f>
        <v>1.5136876006441227E-2</v>
      </c>
      <c r="D206" s="50">
        <f t="shared" ref="D206:V206" si="40">D205*D204</f>
        <v>0</v>
      </c>
      <c r="E206" s="50">
        <f t="shared" si="40"/>
        <v>0</v>
      </c>
      <c r="F206" s="50">
        <f t="shared" si="40"/>
        <v>0</v>
      </c>
      <c r="G206" s="50">
        <f t="shared" si="40"/>
        <v>0</v>
      </c>
      <c r="H206" s="50">
        <f t="shared" si="40"/>
        <v>0</v>
      </c>
      <c r="I206" s="50">
        <f t="shared" si="40"/>
        <v>0</v>
      </c>
      <c r="J206" s="50">
        <f t="shared" si="40"/>
        <v>0</v>
      </c>
      <c r="K206" s="50">
        <f t="shared" si="40"/>
        <v>0</v>
      </c>
      <c r="L206" s="50">
        <f t="shared" si="40"/>
        <v>0</v>
      </c>
      <c r="M206" s="50">
        <f t="shared" si="40"/>
        <v>0</v>
      </c>
      <c r="N206" s="50">
        <f t="shared" si="40"/>
        <v>0</v>
      </c>
      <c r="O206" s="50">
        <f t="shared" si="40"/>
        <v>0</v>
      </c>
      <c r="P206" s="50">
        <f t="shared" si="40"/>
        <v>0</v>
      </c>
      <c r="Q206" s="50">
        <f t="shared" si="40"/>
        <v>0</v>
      </c>
      <c r="R206" s="50">
        <f t="shared" si="40"/>
        <v>0</v>
      </c>
      <c r="S206" s="50">
        <f t="shared" si="40"/>
        <v>0</v>
      </c>
      <c r="T206" s="50">
        <f t="shared" si="40"/>
        <v>0</v>
      </c>
      <c r="U206" s="50">
        <f t="shared" si="40"/>
        <v>0</v>
      </c>
      <c r="V206" s="50">
        <f t="shared" si="40"/>
        <v>0</v>
      </c>
      <c r="W206" s="476">
        <f>SUM(C206:V206)</f>
        <v>1.5136876006441227E-2</v>
      </c>
      <c r="X206" s="52"/>
    </row>
    <row r="207" spans="1:24" s="40" customFormat="1">
      <c r="A207" s="357"/>
      <c r="B207" s="26"/>
      <c r="C207" s="35"/>
      <c r="D207" s="35"/>
      <c r="E207" s="35"/>
      <c r="F207" s="35"/>
      <c r="G207" s="35"/>
      <c r="H207" s="35"/>
      <c r="I207" s="35"/>
      <c r="J207" s="35"/>
      <c r="K207" s="35"/>
      <c r="L207" s="35"/>
      <c r="M207" s="35"/>
      <c r="N207" s="35"/>
      <c r="O207" s="35"/>
      <c r="P207" s="35"/>
      <c r="Q207" s="35"/>
      <c r="R207" s="35"/>
      <c r="S207" s="35"/>
      <c r="T207" s="35"/>
      <c r="U207" s="35"/>
      <c r="V207" s="35"/>
      <c r="W207" s="479"/>
      <c r="X207" s="46"/>
    </row>
    <row r="208" spans="1:24" s="40" customFormat="1">
      <c r="A208" s="357"/>
      <c r="B208" s="463" t="s">
        <v>426</v>
      </c>
      <c r="C208" s="464">
        <v>1.2888888888888889E-2</v>
      </c>
      <c r="D208" s="465">
        <v>0</v>
      </c>
      <c r="E208" s="465">
        <v>0</v>
      </c>
      <c r="F208" s="465">
        <v>0</v>
      </c>
      <c r="G208" s="465">
        <v>0</v>
      </c>
      <c r="H208" s="465">
        <v>0</v>
      </c>
      <c r="I208" s="465">
        <v>0</v>
      </c>
      <c r="J208" s="465">
        <v>0</v>
      </c>
      <c r="K208" s="465">
        <v>0</v>
      </c>
      <c r="L208" s="465">
        <v>0</v>
      </c>
      <c r="M208" s="465">
        <v>0</v>
      </c>
      <c r="N208" s="465">
        <v>0</v>
      </c>
      <c r="O208" s="465">
        <v>0</v>
      </c>
      <c r="P208" s="465">
        <v>0</v>
      </c>
      <c r="Q208" s="465">
        <v>0</v>
      </c>
      <c r="R208" s="465">
        <v>0</v>
      </c>
      <c r="S208" s="465">
        <v>0</v>
      </c>
      <c r="T208" s="465">
        <v>0</v>
      </c>
      <c r="U208" s="465">
        <v>0</v>
      </c>
      <c r="V208" s="465">
        <v>0</v>
      </c>
      <c r="W208" s="477">
        <v>1.2888888888888889E-2</v>
      </c>
      <c r="X208" s="45">
        <v>6.4444444444444445E-4</v>
      </c>
    </row>
    <row r="209" spans="1:24" s="40" customFormat="1">
      <c r="A209" s="36"/>
      <c r="B209" s="37" t="s">
        <v>15</v>
      </c>
      <c r="C209" s="29">
        <v>0.96618357487922713</v>
      </c>
      <c r="D209" s="29">
        <v>0.93351070036640305</v>
      </c>
      <c r="E209" s="29">
        <v>0.90194270566802237</v>
      </c>
      <c r="F209" s="29">
        <v>0.87144222769857238</v>
      </c>
      <c r="G209" s="29">
        <v>0.84197316685852419</v>
      </c>
      <c r="H209" s="29">
        <v>0.81350064430775282</v>
      </c>
      <c r="I209" s="29">
        <v>0.78599096068381913</v>
      </c>
      <c r="J209" s="29">
        <v>0.75941155621625056</v>
      </c>
      <c r="K209" s="29">
        <v>0.73373097218961414</v>
      </c>
      <c r="L209" s="29">
        <v>0.70891881370977217</v>
      </c>
      <c r="M209" s="29">
        <v>0.68494571372924851</v>
      </c>
      <c r="N209" s="29">
        <v>0.66178329828912896</v>
      </c>
      <c r="O209" s="29">
        <v>0.63940415293635666</v>
      </c>
      <c r="P209" s="29">
        <v>0.61778179027667302</v>
      </c>
      <c r="Q209" s="29">
        <v>0.59689061862480497</v>
      </c>
      <c r="R209" s="29">
        <v>0.57670591171478747</v>
      </c>
      <c r="S209" s="29">
        <v>0.55720377943457733</v>
      </c>
      <c r="T209" s="29">
        <v>0.53836113955031628</v>
      </c>
      <c r="U209" s="29">
        <v>0.52015569038677911</v>
      </c>
      <c r="V209" s="29">
        <v>0.50256588443167061</v>
      </c>
      <c r="W209" s="478"/>
      <c r="X209" s="47"/>
    </row>
    <row r="210" spans="1:24" s="40" customFormat="1" ht="13.5" thickBot="1">
      <c r="A210" s="42"/>
      <c r="B210" s="20" t="s">
        <v>16</v>
      </c>
      <c r="C210" s="50">
        <f>C209*C208</f>
        <v>1.2453032742887817E-2</v>
      </c>
      <c r="D210" s="50">
        <f t="shared" ref="D210:V210" si="41">D209*D208</f>
        <v>0</v>
      </c>
      <c r="E210" s="50">
        <f t="shared" si="41"/>
        <v>0</v>
      </c>
      <c r="F210" s="50">
        <f t="shared" si="41"/>
        <v>0</v>
      </c>
      <c r="G210" s="50">
        <f t="shared" si="41"/>
        <v>0</v>
      </c>
      <c r="H210" s="50">
        <f t="shared" si="41"/>
        <v>0</v>
      </c>
      <c r="I210" s="50">
        <f t="shared" si="41"/>
        <v>0</v>
      </c>
      <c r="J210" s="50">
        <f t="shared" si="41"/>
        <v>0</v>
      </c>
      <c r="K210" s="50">
        <f t="shared" si="41"/>
        <v>0</v>
      </c>
      <c r="L210" s="50">
        <f t="shared" si="41"/>
        <v>0</v>
      </c>
      <c r="M210" s="50">
        <f t="shared" si="41"/>
        <v>0</v>
      </c>
      <c r="N210" s="50">
        <f t="shared" si="41"/>
        <v>0</v>
      </c>
      <c r="O210" s="50">
        <f t="shared" si="41"/>
        <v>0</v>
      </c>
      <c r="P210" s="50">
        <f t="shared" si="41"/>
        <v>0</v>
      </c>
      <c r="Q210" s="50">
        <f t="shared" si="41"/>
        <v>0</v>
      </c>
      <c r="R210" s="50">
        <f t="shared" si="41"/>
        <v>0</v>
      </c>
      <c r="S210" s="50">
        <f t="shared" si="41"/>
        <v>0</v>
      </c>
      <c r="T210" s="50">
        <f t="shared" si="41"/>
        <v>0</v>
      </c>
      <c r="U210" s="50">
        <f t="shared" si="41"/>
        <v>0</v>
      </c>
      <c r="V210" s="50">
        <f t="shared" si="41"/>
        <v>0</v>
      </c>
      <c r="W210" s="476">
        <f>SUM(C210:V210)</f>
        <v>1.2453032742887817E-2</v>
      </c>
      <c r="X210" s="52"/>
    </row>
    <row r="211" spans="1:24" s="40" customFormat="1">
      <c r="A211" s="357"/>
      <c r="B211" s="26"/>
      <c r="C211" s="35"/>
      <c r="D211" s="35"/>
      <c r="E211" s="35"/>
      <c r="F211" s="35"/>
      <c r="G211" s="35"/>
      <c r="H211" s="35"/>
      <c r="I211" s="35"/>
      <c r="J211" s="35"/>
      <c r="K211" s="35"/>
      <c r="L211" s="35"/>
      <c r="M211" s="35"/>
      <c r="N211" s="35"/>
      <c r="O211" s="35"/>
      <c r="P211" s="35"/>
      <c r="Q211" s="35"/>
      <c r="R211" s="35"/>
      <c r="S211" s="35"/>
      <c r="T211" s="35"/>
      <c r="U211" s="35"/>
      <c r="V211" s="35"/>
      <c r="W211" s="479"/>
      <c r="X211" s="46"/>
    </row>
    <row r="212" spans="1:24" s="40" customFormat="1">
      <c r="A212" s="357"/>
      <c r="B212" s="463" t="s">
        <v>402</v>
      </c>
      <c r="C212" s="464">
        <v>1.4E-2</v>
      </c>
      <c r="D212" s="465">
        <v>0</v>
      </c>
      <c r="E212" s="465">
        <v>0</v>
      </c>
      <c r="F212" s="465">
        <v>0</v>
      </c>
      <c r="G212" s="465">
        <v>0</v>
      </c>
      <c r="H212" s="465">
        <v>0</v>
      </c>
      <c r="I212" s="465">
        <v>0</v>
      </c>
      <c r="J212" s="465">
        <v>1.4E-2</v>
      </c>
      <c r="K212" s="465">
        <v>0</v>
      </c>
      <c r="L212" s="465">
        <v>0</v>
      </c>
      <c r="M212" s="465">
        <v>0</v>
      </c>
      <c r="N212" s="465">
        <v>0</v>
      </c>
      <c r="O212" s="465">
        <v>0</v>
      </c>
      <c r="P212" s="465">
        <v>0</v>
      </c>
      <c r="Q212" s="465">
        <v>0</v>
      </c>
      <c r="R212" s="465">
        <v>0</v>
      </c>
      <c r="S212" s="465">
        <v>0</v>
      </c>
      <c r="T212" s="465">
        <v>0</v>
      </c>
      <c r="U212" s="465">
        <v>0</v>
      </c>
      <c r="V212" s="465">
        <v>0</v>
      </c>
      <c r="W212" s="477">
        <v>2.8000000000000001E-2</v>
      </c>
      <c r="X212" s="45">
        <v>1.4E-3</v>
      </c>
    </row>
    <row r="213" spans="1:24" s="40" customFormat="1">
      <c r="A213" s="36"/>
      <c r="B213" s="37" t="s">
        <v>15</v>
      </c>
      <c r="C213" s="29">
        <v>0.96618357487922713</v>
      </c>
      <c r="D213" s="29">
        <v>0.93351070036640305</v>
      </c>
      <c r="E213" s="29">
        <v>0.90194270566802237</v>
      </c>
      <c r="F213" s="29">
        <v>0.87144222769857238</v>
      </c>
      <c r="G213" s="29">
        <v>0.84197316685852419</v>
      </c>
      <c r="H213" s="29">
        <v>0.81350064430775282</v>
      </c>
      <c r="I213" s="29">
        <v>0.78599096068381913</v>
      </c>
      <c r="J213" s="29">
        <v>0.75941155621625056</v>
      </c>
      <c r="K213" s="29">
        <v>0.73373097218961414</v>
      </c>
      <c r="L213" s="29">
        <v>0.70891881370977217</v>
      </c>
      <c r="M213" s="29">
        <v>0.68494571372924851</v>
      </c>
      <c r="N213" s="29">
        <v>0.66178329828912896</v>
      </c>
      <c r="O213" s="29">
        <v>0.63940415293635666</v>
      </c>
      <c r="P213" s="29">
        <v>0.61778179027667302</v>
      </c>
      <c r="Q213" s="29">
        <v>0.59689061862480497</v>
      </c>
      <c r="R213" s="29">
        <v>0.57670591171478747</v>
      </c>
      <c r="S213" s="29">
        <v>0.55720377943457733</v>
      </c>
      <c r="T213" s="29">
        <v>0.53836113955031628</v>
      </c>
      <c r="U213" s="29">
        <v>0.52015569038677911</v>
      </c>
      <c r="V213" s="29">
        <v>0.50256588443167061</v>
      </c>
      <c r="W213" s="478"/>
      <c r="X213" s="47"/>
    </row>
    <row r="214" spans="1:24" s="40" customFormat="1" ht="13.5" thickBot="1">
      <c r="A214" s="42"/>
      <c r="B214" s="20" t="s">
        <v>16</v>
      </c>
      <c r="C214" s="50">
        <f>C213*C212</f>
        <v>1.3526570048309179E-2</v>
      </c>
      <c r="D214" s="50">
        <f t="shared" ref="D214:V214" si="42">D213*D212</f>
        <v>0</v>
      </c>
      <c r="E214" s="50">
        <f t="shared" si="42"/>
        <v>0</v>
      </c>
      <c r="F214" s="50">
        <f t="shared" si="42"/>
        <v>0</v>
      </c>
      <c r="G214" s="50">
        <f t="shared" si="42"/>
        <v>0</v>
      </c>
      <c r="H214" s="50">
        <f t="shared" si="42"/>
        <v>0</v>
      </c>
      <c r="I214" s="50">
        <f t="shared" si="42"/>
        <v>0</v>
      </c>
      <c r="J214" s="50">
        <f t="shared" si="42"/>
        <v>1.0631761787027507E-2</v>
      </c>
      <c r="K214" s="50">
        <f t="shared" si="42"/>
        <v>0</v>
      </c>
      <c r="L214" s="50">
        <f t="shared" si="42"/>
        <v>0</v>
      </c>
      <c r="M214" s="50">
        <f t="shared" si="42"/>
        <v>0</v>
      </c>
      <c r="N214" s="50">
        <f t="shared" si="42"/>
        <v>0</v>
      </c>
      <c r="O214" s="50">
        <f t="shared" si="42"/>
        <v>0</v>
      </c>
      <c r="P214" s="50">
        <f t="shared" si="42"/>
        <v>0</v>
      </c>
      <c r="Q214" s="50">
        <f t="shared" si="42"/>
        <v>0</v>
      </c>
      <c r="R214" s="50">
        <f t="shared" si="42"/>
        <v>0</v>
      </c>
      <c r="S214" s="50">
        <f t="shared" si="42"/>
        <v>0</v>
      </c>
      <c r="T214" s="50">
        <f t="shared" si="42"/>
        <v>0</v>
      </c>
      <c r="U214" s="50">
        <f t="shared" si="42"/>
        <v>0</v>
      </c>
      <c r="V214" s="50">
        <f t="shared" si="42"/>
        <v>0</v>
      </c>
      <c r="W214" s="476">
        <f>SUM(C214:V214)</f>
        <v>2.4158331835336687E-2</v>
      </c>
      <c r="X214" s="52"/>
    </row>
    <row r="215" spans="1:24" s="40" customFormat="1">
      <c r="A215" s="357"/>
      <c r="B215" s="26"/>
      <c r="C215" s="35"/>
      <c r="D215" s="35"/>
      <c r="E215" s="35"/>
      <c r="F215" s="35"/>
      <c r="G215" s="35"/>
      <c r="H215" s="35"/>
      <c r="I215" s="35"/>
      <c r="J215" s="35"/>
      <c r="K215" s="35"/>
      <c r="L215" s="35"/>
      <c r="M215" s="35"/>
      <c r="N215" s="35"/>
      <c r="O215" s="35"/>
      <c r="P215" s="35"/>
      <c r="Q215" s="35"/>
      <c r="R215" s="35"/>
      <c r="S215" s="35"/>
      <c r="T215" s="35"/>
      <c r="U215" s="35"/>
      <c r="V215" s="35"/>
      <c r="W215" s="479"/>
      <c r="X215" s="46"/>
    </row>
    <row r="216" spans="1:24" s="40" customFormat="1">
      <c r="B216" s="37" t="s">
        <v>403</v>
      </c>
      <c r="C216" s="465">
        <v>0</v>
      </c>
      <c r="D216" s="465">
        <v>0</v>
      </c>
      <c r="E216" s="465">
        <v>0</v>
      </c>
      <c r="F216" s="465">
        <v>0</v>
      </c>
      <c r="G216" s="465">
        <v>0</v>
      </c>
      <c r="H216" s="465">
        <v>0</v>
      </c>
      <c r="I216" s="465">
        <v>0</v>
      </c>
      <c r="J216" s="465">
        <v>1.2333333333333333E-2</v>
      </c>
      <c r="K216" s="465">
        <v>0</v>
      </c>
      <c r="L216" s="465">
        <v>0</v>
      </c>
      <c r="M216" s="465">
        <v>0</v>
      </c>
      <c r="N216" s="465">
        <v>0</v>
      </c>
      <c r="O216" s="465">
        <v>0</v>
      </c>
      <c r="P216" s="465">
        <v>0</v>
      </c>
      <c r="Q216" s="465">
        <v>0</v>
      </c>
      <c r="R216" s="465">
        <v>0</v>
      </c>
      <c r="S216" s="465">
        <v>0</v>
      </c>
      <c r="T216" s="465">
        <v>0</v>
      </c>
      <c r="U216" s="465">
        <v>0</v>
      </c>
      <c r="V216" s="465">
        <v>0</v>
      </c>
      <c r="W216" s="477">
        <v>1.2333333333333333E-2</v>
      </c>
      <c r="X216" s="45">
        <v>6.1666666666666662E-4</v>
      </c>
    </row>
    <row r="217" spans="1:24" s="40" customFormat="1">
      <c r="A217" s="36"/>
      <c r="B217" s="37" t="s">
        <v>15</v>
      </c>
      <c r="C217" s="29">
        <v>0.96618357487922713</v>
      </c>
      <c r="D217" s="29">
        <v>0.93351070036640305</v>
      </c>
      <c r="E217" s="29">
        <v>0.90194270566802237</v>
      </c>
      <c r="F217" s="29">
        <v>0.87144222769857238</v>
      </c>
      <c r="G217" s="29">
        <v>0.84197316685852419</v>
      </c>
      <c r="H217" s="29">
        <v>0.81350064430775282</v>
      </c>
      <c r="I217" s="29">
        <v>0.78599096068381913</v>
      </c>
      <c r="J217" s="29">
        <v>0.75941155621625056</v>
      </c>
      <c r="K217" s="29">
        <v>0.73373097218961414</v>
      </c>
      <c r="L217" s="29">
        <v>0.70891881370977217</v>
      </c>
      <c r="M217" s="29">
        <v>0.68494571372924851</v>
      </c>
      <c r="N217" s="29">
        <v>0.66178329828912896</v>
      </c>
      <c r="O217" s="29">
        <v>0.63940415293635666</v>
      </c>
      <c r="P217" s="29">
        <v>0.61778179027667302</v>
      </c>
      <c r="Q217" s="29">
        <v>0.59689061862480497</v>
      </c>
      <c r="R217" s="29">
        <v>0.57670591171478747</v>
      </c>
      <c r="S217" s="29">
        <v>0.55720377943457733</v>
      </c>
      <c r="T217" s="29">
        <v>0.53836113955031628</v>
      </c>
      <c r="U217" s="29">
        <v>0.52015569038677911</v>
      </c>
      <c r="V217" s="29">
        <v>0.50256588443167061</v>
      </c>
      <c r="W217" s="478"/>
      <c r="X217" s="47"/>
    </row>
    <row r="218" spans="1:24" s="40" customFormat="1" ht="13.5" thickBot="1">
      <c r="A218" s="42"/>
      <c r="B218" s="20" t="s">
        <v>16</v>
      </c>
      <c r="C218" s="50">
        <f>C217*C216</f>
        <v>0</v>
      </c>
      <c r="D218" s="50">
        <f t="shared" ref="D218:V218" si="43">D217*D216</f>
        <v>0</v>
      </c>
      <c r="E218" s="50">
        <f t="shared" si="43"/>
        <v>0</v>
      </c>
      <c r="F218" s="50">
        <f t="shared" si="43"/>
        <v>0</v>
      </c>
      <c r="G218" s="50">
        <f t="shared" si="43"/>
        <v>0</v>
      </c>
      <c r="H218" s="50">
        <f t="shared" si="43"/>
        <v>0</v>
      </c>
      <c r="I218" s="50">
        <f t="shared" si="43"/>
        <v>0</v>
      </c>
      <c r="J218" s="50">
        <f t="shared" si="43"/>
        <v>9.3660758600004231E-3</v>
      </c>
      <c r="K218" s="50">
        <f t="shared" si="43"/>
        <v>0</v>
      </c>
      <c r="L218" s="50">
        <f t="shared" si="43"/>
        <v>0</v>
      </c>
      <c r="M218" s="50">
        <f t="shared" si="43"/>
        <v>0</v>
      </c>
      <c r="N218" s="50">
        <f t="shared" si="43"/>
        <v>0</v>
      </c>
      <c r="O218" s="50">
        <f t="shared" si="43"/>
        <v>0</v>
      </c>
      <c r="P218" s="50">
        <f t="shared" si="43"/>
        <v>0</v>
      </c>
      <c r="Q218" s="50">
        <f t="shared" si="43"/>
        <v>0</v>
      </c>
      <c r="R218" s="50">
        <f t="shared" si="43"/>
        <v>0</v>
      </c>
      <c r="S218" s="50">
        <f t="shared" si="43"/>
        <v>0</v>
      </c>
      <c r="T218" s="50">
        <f t="shared" si="43"/>
        <v>0</v>
      </c>
      <c r="U218" s="50">
        <f t="shared" si="43"/>
        <v>0</v>
      </c>
      <c r="V218" s="50">
        <f t="shared" si="43"/>
        <v>0</v>
      </c>
      <c r="W218" s="476">
        <f>SUM(C218:V218)</f>
        <v>9.3660758600004231E-3</v>
      </c>
      <c r="X218" s="52"/>
    </row>
    <row r="219" spans="1:24" s="40" customFormat="1">
      <c r="A219" s="357"/>
      <c r="B219" s="26"/>
      <c r="C219" s="35"/>
      <c r="D219" s="35"/>
      <c r="E219" s="35"/>
      <c r="F219" s="35"/>
      <c r="G219" s="35"/>
      <c r="H219" s="35"/>
      <c r="I219" s="35"/>
      <c r="J219" s="35"/>
      <c r="K219" s="35"/>
      <c r="L219" s="35"/>
      <c r="M219" s="35"/>
      <c r="N219" s="35"/>
      <c r="O219" s="35"/>
      <c r="P219" s="35"/>
      <c r="Q219" s="35"/>
      <c r="R219" s="35"/>
      <c r="S219" s="35"/>
      <c r="T219" s="35"/>
      <c r="U219" s="35"/>
      <c r="V219" s="35"/>
      <c r="W219" s="479"/>
      <c r="X219" s="46"/>
    </row>
    <row r="220" spans="1:24" s="40" customFormat="1">
      <c r="B220" s="37" t="s">
        <v>404</v>
      </c>
      <c r="C220" s="465">
        <v>0</v>
      </c>
      <c r="D220" s="465">
        <v>0</v>
      </c>
      <c r="E220" s="465">
        <v>0</v>
      </c>
      <c r="F220" s="465">
        <v>0</v>
      </c>
      <c r="G220" s="465">
        <v>0</v>
      </c>
      <c r="H220" s="465">
        <v>0</v>
      </c>
      <c r="I220" s="465">
        <v>0</v>
      </c>
      <c r="J220" s="465">
        <v>1.1222222222222224E-2</v>
      </c>
      <c r="K220" s="465">
        <v>0</v>
      </c>
      <c r="L220" s="465">
        <v>0</v>
      </c>
      <c r="M220" s="465">
        <v>0</v>
      </c>
      <c r="N220" s="465">
        <v>0</v>
      </c>
      <c r="O220" s="465">
        <v>0</v>
      </c>
      <c r="P220" s="465">
        <v>0</v>
      </c>
      <c r="Q220" s="465">
        <v>0</v>
      </c>
      <c r="R220" s="465">
        <v>0</v>
      </c>
      <c r="S220" s="465">
        <v>0</v>
      </c>
      <c r="T220" s="465">
        <v>0</v>
      </c>
      <c r="U220" s="465">
        <v>0</v>
      </c>
      <c r="V220" s="465">
        <v>0</v>
      </c>
      <c r="W220" s="477">
        <v>1.1222222222222224E-2</v>
      </c>
      <c r="X220" s="45">
        <v>5.6111111111111119E-4</v>
      </c>
    </row>
    <row r="221" spans="1:24" s="40" customFormat="1">
      <c r="A221" s="36"/>
      <c r="B221" s="37" t="s">
        <v>15</v>
      </c>
      <c r="C221" s="29">
        <v>0.96618357487922713</v>
      </c>
      <c r="D221" s="29">
        <v>0.93351070036640305</v>
      </c>
      <c r="E221" s="29">
        <v>0.90194270566802237</v>
      </c>
      <c r="F221" s="29">
        <v>0.87144222769857238</v>
      </c>
      <c r="G221" s="29">
        <v>0.84197316685852419</v>
      </c>
      <c r="H221" s="29">
        <v>0.81350064430775282</v>
      </c>
      <c r="I221" s="29">
        <v>0.78599096068381913</v>
      </c>
      <c r="J221" s="29">
        <v>0.75941155621625056</v>
      </c>
      <c r="K221" s="29">
        <v>0.73373097218961414</v>
      </c>
      <c r="L221" s="29">
        <v>0.70891881370977217</v>
      </c>
      <c r="M221" s="29">
        <v>0.68494571372924851</v>
      </c>
      <c r="N221" s="29">
        <v>0.66178329828912896</v>
      </c>
      <c r="O221" s="29">
        <v>0.63940415293635666</v>
      </c>
      <c r="P221" s="29">
        <v>0.61778179027667302</v>
      </c>
      <c r="Q221" s="29">
        <v>0.59689061862480497</v>
      </c>
      <c r="R221" s="29">
        <v>0.57670591171478747</v>
      </c>
      <c r="S221" s="29">
        <v>0.55720377943457733</v>
      </c>
      <c r="T221" s="29">
        <v>0.53836113955031628</v>
      </c>
      <c r="U221" s="29">
        <v>0.52015569038677911</v>
      </c>
      <c r="V221" s="29">
        <v>0.50256588443167061</v>
      </c>
      <c r="W221" s="478"/>
      <c r="X221" s="47"/>
    </row>
    <row r="222" spans="1:24" s="40" customFormat="1" ht="13.5" thickBot="1">
      <c r="A222" s="42"/>
      <c r="B222" s="20" t="s">
        <v>16</v>
      </c>
      <c r="C222" s="50">
        <f>C221*C220</f>
        <v>0</v>
      </c>
      <c r="D222" s="50">
        <f t="shared" ref="D222:V222" si="44">D221*D220</f>
        <v>0</v>
      </c>
      <c r="E222" s="50">
        <f t="shared" si="44"/>
        <v>0</v>
      </c>
      <c r="F222" s="50">
        <f t="shared" si="44"/>
        <v>0</v>
      </c>
      <c r="G222" s="50">
        <f t="shared" si="44"/>
        <v>0</v>
      </c>
      <c r="H222" s="50">
        <f t="shared" si="44"/>
        <v>0</v>
      </c>
      <c r="I222" s="50">
        <f t="shared" si="44"/>
        <v>0</v>
      </c>
      <c r="J222" s="50">
        <f t="shared" si="44"/>
        <v>8.5222852419823691E-3</v>
      </c>
      <c r="K222" s="50">
        <f t="shared" si="44"/>
        <v>0</v>
      </c>
      <c r="L222" s="50">
        <f t="shared" si="44"/>
        <v>0</v>
      </c>
      <c r="M222" s="50">
        <f t="shared" si="44"/>
        <v>0</v>
      </c>
      <c r="N222" s="50">
        <f t="shared" si="44"/>
        <v>0</v>
      </c>
      <c r="O222" s="50">
        <f t="shared" si="44"/>
        <v>0</v>
      </c>
      <c r="P222" s="50">
        <f t="shared" si="44"/>
        <v>0</v>
      </c>
      <c r="Q222" s="50">
        <f t="shared" si="44"/>
        <v>0</v>
      </c>
      <c r="R222" s="50">
        <f t="shared" si="44"/>
        <v>0</v>
      </c>
      <c r="S222" s="50">
        <f t="shared" si="44"/>
        <v>0</v>
      </c>
      <c r="T222" s="50">
        <f t="shared" si="44"/>
        <v>0</v>
      </c>
      <c r="U222" s="50">
        <f t="shared" si="44"/>
        <v>0</v>
      </c>
      <c r="V222" s="50">
        <f t="shared" si="44"/>
        <v>0</v>
      </c>
      <c r="W222" s="476">
        <f>SUM(C222:V222)</f>
        <v>8.5222852419823691E-3</v>
      </c>
      <c r="X222" s="52"/>
    </row>
    <row r="223" spans="1:24" s="40" customFormat="1">
      <c r="A223" s="357"/>
      <c r="B223" s="26"/>
      <c r="C223" s="35"/>
      <c r="D223" s="35"/>
      <c r="E223" s="35"/>
      <c r="F223" s="35"/>
      <c r="G223" s="35"/>
      <c r="H223" s="35"/>
      <c r="I223" s="35"/>
      <c r="J223" s="35"/>
      <c r="K223" s="35"/>
      <c r="L223" s="35"/>
      <c r="M223" s="35"/>
      <c r="N223" s="35"/>
      <c r="O223" s="35"/>
      <c r="P223" s="35"/>
      <c r="Q223" s="35"/>
      <c r="R223" s="35"/>
      <c r="S223" s="35"/>
      <c r="T223" s="35"/>
      <c r="U223" s="35"/>
      <c r="V223" s="35"/>
      <c r="W223" s="479"/>
      <c r="X223" s="46"/>
    </row>
    <row r="224" spans="1:24" s="40" customFormat="1">
      <c r="B224" s="37" t="s">
        <v>405</v>
      </c>
      <c r="C224" s="465">
        <v>0</v>
      </c>
      <c r="D224" s="465">
        <v>0</v>
      </c>
      <c r="E224" s="465">
        <v>0</v>
      </c>
      <c r="F224" s="465">
        <v>0</v>
      </c>
      <c r="G224" s="465">
        <v>0</v>
      </c>
      <c r="H224" s="465">
        <v>0</v>
      </c>
      <c r="I224" s="465">
        <v>0</v>
      </c>
      <c r="J224" s="465">
        <v>1.1222222222222224E-2</v>
      </c>
      <c r="K224" s="465">
        <v>0</v>
      </c>
      <c r="L224" s="465">
        <v>0</v>
      </c>
      <c r="M224" s="465">
        <v>0</v>
      </c>
      <c r="N224" s="465">
        <v>0</v>
      </c>
      <c r="O224" s="465">
        <v>0</v>
      </c>
      <c r="P224" s="465">
        <v>0</v>
      </c>
      <c r="Q224" s="465">
        <v>0</v>
      </c>
      <c r="R224" s="465">
        <v>0</v>
      </c>
      <c r="S224" s="465">
        <v>0</v>
      </c>
      <c r="T224" s="465">
        <v>0</v>
      </c>
      <c r="U224" s="465">
        <v>0</v>
      </c>
      <c r="V224" s="465">
        <v>0</v>
      </c>
      <c r="W224" s="477">
        <v>1.1222222222222224E-2</v>
      </c>
      <c r="X224" s="45">
        <v>5.6111111111111119E-4</v>
      </c>
    </row>
    <row r="225" spans="1:25" s="40" customFormat="1">
      <c r="A225" s="36"/>
      <c r="B225" s="37" t="s">
        <v>15</v>
      </c>
      <c r="C225" s="29">
        <v>0.96618357487922713</v>
      </c>
      <c r="D225" s="29">
        <v>0.93351070036640305</v>
      </c>
      <c r="E225" s="29">
        <v>0.90194270566802237</v>
      </c>
      <c r="F225" s="29">
        <v>0.87144222769857238</v>
      </c>
      <c r="G225" s="29">
        <v>0.84197316685852419</v>
      </c>
      <c r="H225" s="29">
        <v>0.81350064430775282</v>
      </c>
      <c r="I225" s="29">
        <v>0.78599096068381913</v>
      </c>
      <c r="J225" s="29">
        <v>0.75941155621625056</v>
      </c>
      <c r="K225" s="29">
        <v>0.73373097218961414</v>
      </c>
      <c r="L225" s="29">
        <v>0.70891881370977217</v>
      </c>
      <c r="M225" s="29">
        <v>0.68494571372924851</v>
      </c>
      <c r="N225" s="29">
        <v>0.66178329828912896</v>
      </c>
      <c r="O225" s="29">
        <v>0.63940415293635666</v>
      </c>
      <c r="P225" s="29">
        <v>0.61778179027667302</v>
      </c>
      <c r="Q225" s="29">
        <v>0.59689061862480497</v>
      </c>
      <c r="R225" s="29">
        <v>0.57670591171478747</v>
      </c>
      <c r="S225" s="29">
        <v>0.55720377943457733</v>
      </c>
      <c r="T225" s="29">
        <v>0.53836113955031628</v>
      </c>
      <c r="U225" s="29">
        <v>0.52015569038677911</v>
      </c>
      <c r="V225" s="29">
        <v>0.50256588443167061</v>
      </c>
      <c r="W225" s="478"/>
      <c r="X225" s="47"/>
    </row>
    <row r="226" spans="1:25" s="40" customFormat="1" ht="13.5" thickBot="1">
      <c r="A226" s="42"/>
      <c r="B226" s="20" t="s">
        <v>16</v>
      </c>
      <c r="C226" s="50">
        <f>C225*C224</f>
        <v>0</v>
      </c>
      <c r="D226" s="50">
        <f t="shared" ref="D226:V226" si="45">D225*D224</f>
        <v>0</v>
      </c>
      <c r="E226" s="50">
        <f t="shared" si="45"/>
        <v>0</v>
      </c>
      <c r="F226" s="50">
        <f t="shared" si="45"/>
        <v>0</v>
      </c>
      <c r="G226" s="50">
        <f t="shared" si="45"/>
        <v>0</v>
      </c>
      <c r="H226" s="50">
        <f t="shared" si="45"/>
        <v>0</v>
      </c>
      <c r="I226" s="50">
        <f t="shared" si="45"/>
        <v>0</v>
      </c>
      <c r="J226" s="50">
        <f t="shared" si="45"/>
        <v>8.5222852419823691E-3</v>
      </c>
      <c r="K226" s="50">
        <f t="shared" si="45"/>
        <v>0</v>
      </c>
      <c r="L226" s="50">
        <f t="shared" si="45"/>
        <v>0</v>
      </c>
      <c r="M226" s="50">
        <f t="shared" si="45"/>
        <v>0</v>
      </c>
      <c r="N226" s="50">
        <f t="shared" si="45"/>
        <v>0</v>
      </c>
      <c r="O226" s="50">
        <f t="shared" si="45"/>
        <v>0</v>
      </c>
      <c r="P226" s="50">
        <f t="shared" si="45"/>
        <v>0</v>
      </c>
      <c r="Q226" s="50">
        <f t="shared" si="45"/>
        <v>0</v>
      </c>
      <c r="R226" s="50">
        <f t="shared" si="45"/>
        <v>0</v>
      </c>
      <c r="S226" s="50">
        <f t="shared" si="45"/>
        <v>0</v>
      </c>
      <c r="T226" s="50">
        <f t="shared" si="45"/>
        <v>0</v>
      </c>
      <c r="U226" s="50">
        <f t="shared" si="45"/>
        <v>0</v>
      </c>
      <c r="V226" s="50">
        <f t="shared" si="45"/>
        <v>0</v>
      </c>
      <c r="W226" s="476">
        <f>SUM(C226:V226)</f>
        <v>8.5222852419823691E-3</v>
      </c>
      <c r="X226" s="52"/>
    </row>
    <row r="227" spans="1:25" s="40" customFormat="1">
      <c r="A227" s="357"/>
      <c r="B227" s="26"/>
      <c r="C227" s="35"/>
      <c r="D227" s="35"/>
      <c r="E227" s="35"/>
      <c r="F227" s="35"/>
      <c r="G227" s="35"/>
      <c r="H227" s="35"/>
      <c r="I227" s="35"/>
      <c r="J227" s="35"/>
      <c r="K227" s="35"/>
      <c r="L227" s="35"/>
      <c r="M227" s="35"/>
      <c r="N227" s="35"/>
      <c r="O227" s="35"/>
      <c r="P227" s="35"/>
      <c r="Q227" s="35"/>
      <c r="R227" s="35"/>
      <c r="S227" s="35"/>
      <c r="T227" s="35"/>
      <c r="U227" s="35"/>
      <c r="V227" s="35"/>
      <c r="W227" s="479"/>
      <c r="X227" s="46"/>
    </row>
    <row r="228" spans="1:25" s="40" customFormat="1">
      <c r="B228" s="37" t="s">
        <v>427</v>
      </c>
      <c r="C228" s="465">
        <v>0</v>
      </c>
      <c r="D228" s="465">
        <v>0</v>
      </c>
      <c r="E228" s="465">
        <v>0</v>
      </c>
      <c r="F228" s="465">
        <v>0</v>
      </c>
      <c r="G228" s="465">
        <v>0</v>
      </c>
      <c r="H228" s="465">
        <v>0</v>
      </c>
      <c r="I228" s="465">
        <v>0</v>
      </c>
      <c r="J228" s="465">
        <v>1.1222222222222224E-2</v>
      </c>
      <c r="K228" s="465">
        <v>0</v>
      </c>
      <c r="L228" s="465">
        <v>0</v>
      </c>
      <c r="M228" s="465">
        <v>0</v>
      </c>
      <c r="N228" s="465">
        <v>0</v>
      </c>
      <c r="O228" s="465">
        <v>0</v>
      </c>
      <c r="P228" s="465">
        <v>0</v>
      </c>
      <c r="Q228" s="465">
        <v>0</v>
      </c>
      <c r="R228" s="465">
        <v>0</v>
      </c>
      <c r="S228" s="465">
        <v>0</v>
      </c>
      <c r="T228" s="465">
        <v>0</v>
      </c>
      <c r="U228" s="465">
        <v>0</v>
      </c>
      <c r="V228" s="465">
        <v>0</v>
      </c>
      <c r="W228" s="477">
        <v>1.1222222222222224E-2</v>
      </c>
      <c r="X228" s="45">
        <v>5.6111111111111119E-4</v>
      </c>
    </row>
    <row r="229" spans="1:25" s="40" customFormat="1">
      <c r="A229" s="36"/>
      <c r="B229" s="37" t="s">
        <v>15</v>
      </c>
      <c r="C229" s="29">
        <v>0.96618357487922713</v>
      </c>
      <c r="D229" s="29">
        <v>0.93351070036640305</v>
      </c>
      <c r="E229" s="29">
        <v>0.90194270566802237</v>
      </c>
      <c r="F229" s="29">
        <v>0.87144222769857238</v>
      </c>
      <c r="G229" s="29">
        <v>0.84197316685852419</v>
      </c>
      <c r="H229" s="29">
        <v>0.81350064430775282</v>
      </c>
      <c r="I229" s="29">
        <v>0.78599096068381913</v>
      </c>
      <c r="J229" s="29">
        <v>0.75941155621625056</v>
      </c>
      <c r="K229" s="29">
        <v>0.73373097218961414</v>
      </c>
      <c r="L229" s="29">
        <v>0.70891881370977217</v>
      </c>
      <c r="M229" s="29">
        <v>0.68494571372924851</v>
      </c>
      <c r="N229" s="29">
        <v>0.66178329828912896</v>
      </c>
      <c r="O229" s="29">
        <v>0.63940415293635666</v>
      </c>
      <c r="P229" s="29">
        <v>0.61778179027667302</v>
      </c>
      <c r="Q229" s="29">
        <v>0.59689061862480497</v>
      </c>
      <c r="R229" s="29">
        <v>0.57670591171478747</v>
      </c>
      <c r="S229" s="29">
        <v>0.55720377943457733</v>
      </c>
      <c r="T229" s="29">
        <v>0.53836113955031628</v>
      </c>
      <c r="U229" s="29">
        <v>0.52015569038677911</v>
      </c>
      <c r="V229" s="29">
        <v>0.50256588443167061</v>
      </c>
      <c r="W229" s="478"/>
      <c r="X229" s="47"/>
    </row>
    <row r="230" spans="1:25" s="40" customFormat="1" ht="13.5" thickBot="1">
      <c r="A230" s="42"/>
      <c r="B230" s="20" t="s">
        <v>16</v>
      </c>
      <c r="C230" s="50">
        <f>C229*C228</f>
        <v>0</v>
      </c>
      <c r="D230" s="50">
        <f t="shared" ref="D230:V230" si="46">D229*D228</f>
        <v>0</v>
      </c>
      <c r="E230" s="50">
        <f t="shared" si="46"/>
        <v>0</v>
      </c>
      <c r="F230" s="50">
        <f t="shared" si="46"/>
        <v>0</v>
      </c>
      <c r="G230" s="50">
        <f t="shared" si="46"/>
        <v>0</v>
      </c>
      <c r="H230" s="50">
        <f t="shared" si="46"/>
        <v>0</v>
      </c>
      <c r="I230" s="50">
        <f t="shared" si="46"/>
        <v>0</v>
      </c>
      <c r="J230" s="50">
        <f t="shared" si="46"/>
        <v>8.5222852419823691E-3</v>
      </c>
      <c r="K230" s="50">
        <f t="shared" si="46"/>
        <v>0</v>
      </c>
      <c r="L230" s="50">
        <f t="shared" si="46"/>
        <v>0</v>
      </c>
      <c r="M230" s="50">
        <f t="shared" si="46"/>
        <v>0</v>
      </c>
      <c r="N230" s="50">
        <f t="shared" si="46"/>
        <v>0</v>
      </c>
      <c r="O230" s="50">
        <f t="shared" si="46"/>
        <v>0</v>
      </c>
      <c r="P230" s="50">
        <f t="shared" si="46"/>
        <v>0</v>
      </c>
      <c r="Q230" s="50">
        <f t="shared" si="46"/>
        <v>0</v>
      </c>
      <c r="R230" s="50">
        <f t="shared" si="46"/>
        <v>0</v>
      </c>
      <c r="S230" s="50">
        <f t="shared" si="46"/>
        <v>0</v>
      </c>
      <c r="T230" s="50">
        <f t="shared" si="46"/>
        <v>0</v>
      </c>
      <c r="U230" s="50">
        <f t="shared" si="46"/>
        <v>0</v>
      </c>
      <c r="V230" s="50">
        <f t="shared" si="46"/>
        <v>0</v>
      </c>
      <c r="W230" s="476">
        <f>SUM(C230:V230)</f>
        <v>8.5222852419823691E-3</v>
      </c>
      <c r="X230" s="52"/>
    </row>
    <row r="231" spans="1:25" s="40" customFormat="1">
      <c r="A231" s="357"/>
      <c r="B231" s="26"/>
      <c r="C231" s="35"/>
      <c r="D231" s="35"/>
      <c r="E231" s="35"/>
      <c r="F231" s="35"/>
      <c r="G231" s="35"/>
      <c r="H231" s="35"/>
      <c r="I231" s="35"/>
      <c r="J231" s="35"/>
      <c r="K231" s="35"/>
      <c r="L231" s="35"/>
      <c r="M231" s="35"/>
      <c r="N231" s="35"/>
      <c r="O231" s="35"/>
      <c r="P231" s="35"/>
      <c r="Q231" s="35"/>
      <c r="R231" s="35"/>
      <c r="S231" s="35"/>
      <c r="T231" s="35"/>
      <c r="U231" s="35"/>
      <c r="V231" s="35"/>
      <c r="W231" s="479"/>
      <c r="X231" s="46"/>
    </row>
    <row r="232" spans="1:25" s="40" customFormat="1">
      <c r="B232" s="37" t="s">
        <v>407</v>
      </c>
      <c r="C232" s="465">
        <v>0</v>
      </c>
      <c r="D232" s="465">
        <v>0</v>
      </c>
      <c r="E232" s="465">
        <v>0</v>
      </c>
      <c r="F232" s="465">
        <v>0</v>
      </c>
      <c r="G232" s="465">
        <v>0</v>
      </c>
      <c r="H232" s="465">
        <v>0</v>
      </c>
      <c r="I232" s="465">
        <v>0</v>
      </c>
      <c r="J232" s="465">
        <v>1.2333333333333333E-2</v>
      </c>
      <c r="K232" s="465">
        <v>0</v>
      </c>
      <c r="L232" s="465">
        <v>0</v>
      </c>
      <c r="M232" s="465">
        <v>0</v>
      </c>
      <c r="N232" s="465">
        <v>0</v>
      </c>
      <c r="O232" s="465">
        <v>0</v>
      </c>
      <c r="P232" s="465">
        <v>0</v>
      </c>
      <c r="Q232" s="465">
        <v>0</v>
      </c>
      <c r="R232" s="465">
        <v>0</v>
      </c>
      <c r="S232" s="465">
        <v>0</v>
      </c>
      <c r="T232" s="465">
        <v>0</v>
      </c>
      <c r="U232" s="465">
        <v>0</v>
      </c>
      <c r="V232" s="465">
        <v>0</v>
      </c>
      <c r="W232" s="477">
        <v>1.2333333333333333E-2</v>
      </c>
      <c r="X232" s="45">
        <v>6.1666666666666662E-4</v>
      </c>
    </row>
    <row r="233" spans="1:25" s="40" customFormat="1">
      <c r="A233" s="36"/>
      <c r="B233" s="37" t="s">
        <v>15</v>
      </c>
      <c r="C233" s="29">
        <v>0.96618357487922713</v>
      </c>
      <c r="D233" s="29">
        <v>0.93351070036640305</v>
      </c>
      <c r="E233" s="29">
        <v>0.90194270566802237</v>
      </c>
      <c r="F233" s="29">
        <v>0.87144222769857238</v>
      </c>
      <c r="G233" s="29">
        <v>0.84197316685852419</v>
      </c>
      <c r="H233" s="29">
        <v>0.81350064430775282</v>
      </c>
      <c r="I233" s="29">
        <v>0.78599096068381913</v>
      </c>
      <c r="J233" s="29">
        <v>0.75941155621625056</v>
      </c>
      <c r="K233" s="29">
        <v>0.73373097218961414</v>
      </c>
      <c r="L233" s="29">
        <v>0.70891881370977217</v>
      </c>
      <c r="M233" s="29">
        <v>0.68494571372924851</v>
      </c>
      <c r="N233" s="29">
        <v>0.66178329828912896</v>
      </c>
      <c r="O233" s="29">
        <v>0.63940415293635666</v>
      </c>
      <c r="P233" s="29">
        <v>0.61778179027667302</v>
      </c>
      <c r="Q233" s="29">
        <v>0.59689061862480497</v>
      </c>
      <c r="R233" s="29">
        <v>0.57670591171478747</v>
      </c>
      <c r="S233" s="29">
        <v>0.55720377943457733</v>
      </c>
      <c r="T233" s="29">
        <v>0.53836113955031628</v>
      </c>
      <c r="U233" s="29">
        <v>0.52015569038677911</v>
      </c>
      <c r="V233" s="29">
        <v>0.50256588443167061</v>
      </c>
      <c r="W233" s="478"/>
      <c r="X233" s="47"/>
    </row>
    <row r="234" spans="1:25" s="40" customFormat="1" ht="13.5" thickBot="1">
      <c r="A234" s="42"/>
      <c r="B234" s="20" t="s">
        <v>16</v>
      </c>
      <c r="C234" s="50">
        <f>C233*C232</f>
        <v>0</v>
      </c>
      <c r="D234" s="50">
        <f t="shared" ref="D234:V234" si="47">D233*D232</f>
        <v>0</v>
      </c>
      <c r="E234" s="50">
        <f t="shared" si="47"/>
        <v>0</v>
      </c>
      <c r="F234" s="50">
        <f t="shared" si="47"/>
        <v>0</v>
      </c>
      <c r="G234" s="50">
        <f t="shared" si="47"/>
        <v>0</v>
      </c>
      <c r="H234" s="50">
        <f t="shared" si="47"/>
        <v>0</v>
      </c>
      <c r="I234" s="50">
        <f t="shared" si="47"/>
        <v>0</v>
      </c>
      <c r="J234" s="50">
        <f t="shared" si="47"/>
        <v>9.3660758600004231E-3</v>
      </c>
      <c r="K234" s="50">
        <f t="shared" si="47"/>
        <v>0</v>
      </c>
      <c r="L234" s="50">
        <f t="shared" si="47"/>
        <v>0</v>
      </c>
      <c r="M234" s="50">
        <f t="shared" si="47"/>
        <v>0</v>
      </c>
      <c r="N234" s="50">
        <f t="shared" si="47"/>
        <v>0</v>
      </c>
      <c r="O234" s="50">
        <f t="shared" si="47"/>
        <v>0</v>
      </c>
      <c r="P234" s="50">
        <f t="shared" si="47"/>
        <v>0</v>
      </c>
      <c r="Q234" s="50">
        <f t="shared" si="47"/>
        <v>0</v>
      </c>
      <c r="R234" s="50">
        <f t="shared" si="47"/>
        <v>0</v>
      </c>
      <c r="S234" s="50">
        <f t="shared" si="47"/>
        <v>0</v>
      </c>
      <c r="T234" s="50">
        <f t="shared" si="47"/>
        <v>0</v>
      </c>
      <c r="U234" s="50">
        <f t="shared" si="47"/>
        <v>0</v>
      </c>
      <c r="V234" s="50">
        <f t="shared" si="47"/>
        <v>0</v>
      </c>
      <c r="W234" s="476">
        <f>SUM(C234:V234)</f>
        <v>9.3660758600004231E-3</v>
      </c>
      <c r="X234" s="52"/>
    </row>
    <row r="235" spans="1:25" s="40" customFormat="1">
      <c r="A235" s="357"/>
      <c r="B235" s="26"/>
      <c r="C235" s="35"/>
      <c r="D235" s="35"/>
      <c r="E235" s="35"/>
      <c r="F235" s="35"/>
      <c r="G235" s="35"/>
      <c r="H235" s="35"/>
      <c r="I235" s="35"/>
      <c r="J235" s="35"/>
      <c r="K235" s="35"/>
      <c r="L235" s="35"/>
      <c r="M235" s="35"/>
      <c r="N235" s="35"/>
      <c r="O235" s="35"/>
      <c r="P235" s="35"/>
      <c r="Q235" s="35"/>
      <c r="R235" s="35"/>
      <c r="S235" s="35"/>
      <c r="T235" s="35"/>
      <c r="U235" s="35"/>
      <c r="V235" s="35"/>
      <c r="W235" s="479"/>
      <c r="X235" s="46"/>
    </row>
    <row r="236" spans="1:25">
      <c r="W236" s="480"/>
      <c r="X236" s="46"/>
      <c r="Y236" s="40"/>
    </row>
    <row r="237" spans="1:25">
      <c r="A237" s="357"/>
      <c r="B237" s="463" t="s">
        <v>408</v>
      </c>
      <c r="C237" s="32">
        <v>0</v>
      </c>
      <c r="D237" s="32">
        <v>0</v>
      </c>
      <c r="E237" s="32">
        <v>1.7333333333333333E-2</v>
      </c>
      <c r="F237" s="32">
        <v>0</v>
      </c>
      <c r="G237" s="32">
        <v>0</v>
      </c>
      <c r="H237" s="32">
        <v>0</v>
      </c>
      <c r="I237" s="32">
        <v>0</v>
      </c>
      <c r="J237" s="32">
        <v>1.7333333333333333E-2</v>
      </c>
      <c r="K237" s="32">
        <v>0</v>
      </c>
      <c r="L237" s="32">
        <v>0</v>
      </c>
      <c r="M237" s="32">
        <v>0</v>
      </c>
      <c r="N237" s="32">
        <v>0</v>
      </c>
      <c r="O237" s="32">
        <v>0</v>
      </c>
      <c r="P237" s="32">
        <v>0</v>
      </c>
      <c r="Q237" s="32">
        <v>0</v>
      </c>
      <c r="R237" s="32">
        <v>0</v>
      </c>
      <c r="S237" s="32">
        <v>0</v>
      </c>
      <c r="T237" s="32">
        <v>0</v>
      </c>
      <c r="U237" s="32">
        <v>0</v>
      </c>
      <c r="V237" s="32">
        <v>0</v>
      </c>
      <c r="W237" s="477">
        <v>3.4666666666666665E-2</v>
      </c>
      <c r="X237" s="45">
        <v>1.7333333333333333E-3</v>
      </c>
    </row>
    <row r="238" spans="1:25" s="40" customFormat="1">
      <c r="A238" s="36"/>
      <c r="B238" s="37" t="s">
        <v>15</v>
      </c>
      <c r="C238" s="29">
        <v>0.96618357487922713</v>
      </c>
      <c r="D238" s="29">
        <v>0.93351070036640305</v>
      </c>
      <c r="E238" s="29">
        <v>0.90194270566802237</v>
      </c>
      <c r="F238" s="29">
        <v>0.87144222769857238</v>
      </c>
      <c r="G238" s="29">
        <v>0.84197316685852419</v>
      </c>
      <c r="H238" s="29">
        <v>0.81350064430775282</v>
      </c>
      <c r="I238" s="29">
        <v>0.78599096068381913</v>
      </c>
      <c r="J238" s="29">
        <v>0.75941155621625056</v>
      </c>
      <c r="K238" s="29">
        <v>0.73373097218961414</v>
      </c>
      <c r="L238" s="29">
        <v>0.70891881370977217</v>
      </c>
      <c r="M238" s="29">
        <v>0.68494571372924851</v>
      </c>
      <c r="N238" s="29">
        <v>0.66178329828912896</v>
      </c>
      <c r="O238" s="29">
        <v>0.63940415293635666</v>
      </c>
      <c r="P238" s="29">
        <v>0.61778179027667302</v>
      </c>
      <c r="Q238" s="29">
        <v>0.59689061862480497</v>
      </c>
      <c r="R238" s="29">
        <v>0.57670591171478747</v>
      </c>
      <c r="S238" s="29">
        <v>0.55720377943457733</v>
      </c>
      <c r="T238" s="29">
        <v>0.53836113955031628</v>
      </c>
      <c r="U238" s="29">
        <v>0.52015569038677911</v>
      </c>
      <c r="V238" s="29">
        <v>0.50256588443167061</v>
      </c>
      <c r="W238" s="478"/>
      <c r="X238" s="47"/>
    </row>
    <row r="239" spans="1:25" s="40" customFormat="1" ht="13.5" thickBot="1">
      <c r="A239" s="42"/>
      <c r="B239" s="20" t="s">
        <v>16</v>
      </c>
      <c r="C239" s="50">
        <f>C238*C237</f>
        <v>0</v>
      </c>
      <c r="D239" s="50">
        <f t="shared" ref="D239:V239" si="48">D238*D237</f>
        <v>0</v>
      </c>
      <c r="E239" s="50">
        <f t="shared" si="48"/>
        <v>1.5633673564912388E-2</v>
      </c>
      <c r="F239" s="50">
        <f t="shared" si="48"/>
        <v>0</v>
      </c>
      <c r="G239" s="50">
        <f t="shared" si="48"/>
        <v>0</v>
      </c>
      <c r="H239" s="50">
        <f t="shared" si="48"/>
        <v>0</v>
      </c>
      <c r="I239" s="50">
        <f t="shared" si="48"/>
        <v>0</v>
      </c>
      <c r="J239" s="50">
        <f t="shared" si="48"/>
        <v>1.3163133641081676E-2</v>
      </c>
      <c r="K239" s="50">
        <f t="shared" si="48"/>
        <v>0</v>
      </c>
      <c r="L239" s="50">
        <f t="shared" si="48"/>
        <v>0</v>
      </c>
      <c r="M239" s="50">
        <f t="shared" si="48"/>
        <v>0</v>
      </c>
      <c r="N239" s="50">
        <f t="shared" si="48"/>
        <v>0</v>
      </c>
      <c r="O239" s="50">
        <f t="shared" si="48"/>
        <v>0</v>
      </c>
      <c r="P239" s="50">
        <f t="shared" si="48"/>
        <v>0</v>
      </c>
      <c r="Q239" s="50">
        <f t="shared" si="48"/>
        <v>0</v>
      </c>
      <c r="R239" s="50">
        <f t="shared" si="48"/>
        <v>0</v>
      </c>
      <c r="S239" s="50">
        <f t="shared" si="48"/>
        <v>0</v>
      </c>
      <c r="T239" s="50">
        <f t="shared" si="48"/>
        <v>0</v>
      </c>
      <c r="U239" s="50">
        <f t="shared" si="48"/>
        <v>0</v>
      </c>
      <c r="V239" s="50">
        <f t="shared" si="48"/>
        <v>0</v>
      </c>
      <c r="W239" s="476">
        <f>SUM(C239:V239)</f>
        <v>2.8796807205994063E-2</v>
      </c>
      <c r="X239" s="52"/>
    </row>
    <row r="240" spans="1:25" s="40" customFormat="1">
      <c r="A240" s="357"/>
      <c r="B240" s="26"/>
      <c r="C240" s="35"/>
      <c r="D240" s="35"/>
      <c r="E240" s="35"/>
      <c r="F240" s="35"/>
      <c r="G240" s="35"/>
      <c r="H240" s="35"/>
      <c r="I240" s="35"/>
      <c r="J240" s="35"/>
      <c r="K240" s="35"/>
      <c r="L240" s="35"/>
      <c r="M240" s="35"/>
      <c r="N240" s="35"/>
      <c r="O240" s="35"/>
      <c r="P240" s="35"/>
      <c r="Q240" s="35"/>
      <c r="R240" s="35"/>
      <c r="S240" s="35"/>
      <c r="T240" s="35"/>
      <c r="U240" s="35"/>
      <c r="V240" s="35"/>
      <c r="W240" s="479"/>
      <c r="X240" s="46"/>
    </row>
    <row r="241" spans="1:24">
      <c r="A241" s="357"/>
      <c r="B241" s="463" t="s">
        <v>409</v>
      </c>
      <c r="C241" s="32">
        <v>0</v>
      </c>
      <c r="D241" s="32">
        <v>0</v>
      </c>
      <c r="E241" s="32">
        <v>1.6222222222222225E-2</v>
      </c>
      <c r="F241" s="32">
        <v>0</v>
      </c>
      <c r="G241" s="32">
        <v>0</v>
      </c>
      <c r="H241" s="32">
        <v>0</v>
      </c>
      <c r="I241" s="32">
        <v>0</v>
      </c>
      <c r="J241" s="32">
        <v>0</v>
      </c>
      <c r="K241" s="32">
        <v>0</v>
      </c>
      <c r="L241" s="32">
        <v>0</v>
      </c>
      <c r="M241" s="32">
        <v>0</v>
      </c>
      <c r="N241" s="32">
        <v>0</v>
      </c>
      <c r="O241" s="32">
        <v>0</v>
      </c>
      <c r="P241" s="32">
        <v>0</v>
      </c>
      <c r="Q241" s="32">
        <v>0</v>
      </c>
      <c r="R241" s="32">
        <v>0</v>
      </c>
      <c r="S241" s="32">
        <v>0</v>
      </c>
      <c r="T241" s="32">
        <v>0</v>
      </c>
      <c r="U241" s="32">
        <v>0</v>
      </c>
      <c r="V241" s="32">
        <v>0</v>
      </c>
      <c r="W241" s="477">
        <v>1.6222222222222225E-2</v>
      </c>
      <c r="X241" s="45">
        <v>8.1111111111111119E-4</v>
      </c>
    </row>
    <row r="242" spans="1:24" s="40" customFormat="1">
      <c r="A242" s="36"/>
      <c r="B242" s="37" t="s">
        <v>15</v>
      </c>
      <c r="C242" s="29">
        <v>0.96618357487922713</v>
      </c>
      <c r="D242" s="29">
        <v>0.93351070036640305</v>
      </c>
      <c r="E242" s="29">
        <v>0.90194270566802237</v>
      </c>
      <c r="F242" s="29">
        <v>0.87144222769857238</v>
      </c>
      <c r="G242" s="29">
        <v>0.84197316685852419</v>
      </c>
      <c r="H242" s="29">
        <v>0.81350064430775282</v>
      </c>
      <c r="I242" s="29">
        <v>0.78599096068381913</v>
      </c>
      <c r="J242" s="29">
        <v>0.75941155621625056</v>
      </c>
      <c r="K242" s="29">
        <v>0.73373097218961414</v>
      </c>
      <c r="L242" s="29">
        <v>0.70891881370977217</v>
      </c>
      <c r="M242" s="29">
        <v>0.68494571372924851</v>
      </c>
      <c r="N242" s="29">
        <v>0.66178329828912896</v>
      </c>
      <c r="O242" s="29">
        <v>0.63940415293635666</v>
      </c>
      <c r="P242" s="29">
        <v>0.61778179027667302</v>
      </c>
      <c r="Q242" s="29">
        <v>0.59689061862480497</v>
      </c>
      <c r="R242" s="29">
        <v>0.57670591171478747</v>
      </c>
      <c r="S242" s="29">
        <v>0.55720377943457733</v>
      </c>
      <c r="T242" s="29">
        <v>0.53836113955031628</v>
      </c>
      <c r="U242" s="29">
        <v>0.52015569038677911</v>
      </c>
      <c r="V242" s="29">
        <v>0.50256588443167061</v>
      </c>
      <c r="W242" s="478"/>
      <c r="X242" s="47"/>
    </row>
    <row r="243" spans="1:24" s="40" customFormat="1" ht="13.5" thickBot="1">
      <c r="A243" s="42"/>
      <c r="B243" s="20" t="s">
        <v>16</v>
      </c>
      <c r="C243" s="50">
        <f>C242*C241</f>
        <v>0</v>
      </c>
      <c r="D243" s="50">
        <f t="shared" ref="D243:V243" si="49">D242*D241</f>
        <v>0</v>
      </c>
      <c r="E243" s="50">
        <f t="shared" si="49"/>
        <v>1.4631515003059032E-2</v>
      </c>
      <c r="F243" s="50">
        <f t="shared" si="49"/>
        <v>0</v>
      </c>
      <c r="G243" s="50">
        <f t="shared" si="49"/>
        <v>0</v>
      </c>
      <c r="H243" s="50">
        <f t="shared" si="49"/>
        <v>0</v>
      </c>
      <c r="I243" s="50">
        <f t="shared" si="49"/>
        <v>0</v>
      </c>
      <c r="J243" s="50">
        <f t="shared" si="49"/>
        <v>0</v>
      </c>
      <c r="K243" s="50">
        <f t="shared" si="49"/>
        <v>0</v>
      </c>
      <c r="L243" s="50">
        <f t="shared" si="49"/>
        <v>0</v>
      </c>
      <c r="M243" s="50">
        <f t="shared" si="49"/>
        <v>0</v>
      </c>
      <c r="N243" s="50">
        <f t="shared" si="49"/>
        <v>0</v>
      </c>
      <c r="O243" s="50">
        <f t="shared" si="49"/>
        <v>0</v>
      </c>
      <c r="P243" s="50">
        <f t="shared" si="49"/>
        <v>0</v>
      </c>
      <c r="Q243" s="50">
        <f t="shared" si="49"/>
        <v>0</v>
      </c>
      <c r="R243" s="50">
        <f t="shared" si="49"/>
        <v>0</v>
      </c>
      <c r="S243" s="50">
        <f t="shared" si="49"/>
        <v>0</v>
      </c>
      <c r="T243" s="50">
        <f t="shared" si="49"/>
        <v>0</v>
      </c>
      <c r="U243" s="50">
        <f t="shared" si="49"/>
        <v>0</v>
      </c>
      <c r="V243" s="50">
        <f t="shared" si="49"/>
        <v>0</v>
      </c>
      <c r="W243" s="476">
        <f>SUM(C243:V243)</f>
        <v>1.4631515003059032E-2</v>
      </c>
      <c r="X243" s="52"/>
    </row>
    <row r="244" spans="1:24" s="40" customFormat="1">
      <c r="A244" s="357"/>
      <c r="B244" s="26"/>
      <c r="C244" s="35"/>
      <c r="D244" s="35"/>
      <c r="E244" s="35"/>
      <c r="F244" s="35"/>
      <c r="G244" s="35"/>
      <c r="H244" s="35"/>
      <c r="I244" s="35"/>
      <c r="J244" s="35"/>
      <c r="K244" s="35"/>
      <c r="L244" s="35"/>
      <c r="M244" s="35"/>
      <c r="N244" s="35"/>
      <c r="O244" s="35"/>
      <c r="P244" s="35"/>
      <c r="Q244" s="35"/>
      <c r="R244" s="35"/>
      <c r="S244" s="35"/>
      <c r="T244" s="35"/>
      <c r="U244" s="35"/>
      <c r="V244" s="35"/>
      <c r="W244" s="479"/>
      <c r="X244" s="46"/>
    </row>
    <row r="245" spans="1:24">
      <c r="A245" s="357"/>
      <c r="B245" s="463" t="s">
        <v>410</v>
      </c>
      <c r="C245" s="32">
        <v>0</v>
      </c>
      <c r="D245" s="32">
        <v>0</v>
      </c>
      <c r="E245" s="32">
        <v>1.2888888888888889E-2</v>
      </c>
      <c r="F245" s="32">
        <v>0</v>
      </c>
      <c r="G245" s="32">
        <v>0</v>
      </c>
      <c r="H245" s="32">
        <v>0</v>
      </c>
      <c r="I245" s="32">
        <v>0</v>
      </c>
      <c r="J245" s="32">
        <v>0</v>
      </c>
      <c r="K245" s="32">
        <v>0</v>
      </c>
      <c r="L245" s="32">
        <v>0</v>
      </c>
      <c r="M245" s="32">
        <v>0</v>
      </c>
      <c r="N245" s="32">
        <v>0</v>
      </c>
      <c r="O245" s="32">
        <v>0</v>
      </c>
      <c r="P245" s="32">
        <v>0</v>
      </c>
      <c r="Q245" s="32">
        <v>0</v>
      </c>
      <c r="R245" s="32">
        <v>0</v>
      </c>
      <c r="S245" s="32">
        <v>0</v>
      </c>
      <c r="T245" s="32">
        <v>0</v>
      </c>
      <c r="U245" s="32">
        <v>0</v>
      </c>
      <c r="V245" s="32">
        <v>0</v>
      </c>
      <c r="W245" s="477">
        <v>1.2888888888888889E-2</v>
      </c>
      <c r="X245" s="45">
        <v>6.4444444444444445E-4</v>
      </c>
    </row>
    <row r="246" spans="1:24" s="40" customFormat="1">
      <c r="A246" s="36"/>
      <c r="B246" s="37" t="s">
        <v>15</v>
      </c>
      <c r="C246" s="29">
        <v>0.96618357487922713</v>
      </c>
      <c r="D246" s="29">
        <v>0.93351070036640305</v>
      </c>
      <c r="E246" s="29">
        <v>0.90194270566802237</v>
      </c>
      <c r="F246" s="29">
        <v>0.87144222769857238</v>
      </c>
      <c r="G246" s="29">
        <v>0.84197316685852419</v>
      </c>
      <c r="H246" s="29">
        <v>0.81350064430775282</v>
      </c>
      <c r="I246" s="29">
        <v>0.78599096068381913</v>
      </c>
      <c r="J246" s="29">
        <v>0.75941155621625056</v>
      </c>
      <c r="K246" s="29">
        <v>0.73373097218961414</v>
      </c>
      <c r="L246" s="29">
        <v>0.70891881370977217</v>
      </c>
      <c r="M246" s="29">
        <v>0.68494571372924851</v>
      </c>
      <c r="N246" s="29">
        <v>0.66178329828912896</v>
      </c>
      <c r="O246" s="29">
        <v>0.63940415293635666</v>
      </c>
      <c r="P246" s="29">
        <v>0.61778179027667302</v>
      </c>
      <c r="Q246" s="29">
        <v>0.59689061862480497</v>
      </c>
      <c r="R246" s="29">
        <v>0.57670591171478747</v>
      </c>
      <c r="S246" s="29">
        <v>0.55720377943457733</v>
      </c>
      <c r="T246" s="29">
        <v>0.53836113955031628</v>
      </c>
      <c r="U246" s="29">
        <v>0.52015569038677911</v>
      </c>
      <c r="V246" s="29">
        <v>0.50256588443167061</v>
      </c>
      <c r="W246" s="478"/>
      <c r="X246" s="47"/>
    </row>
    <row r="247" spans="1:24" s="40" customFormat="1" ht="13.5" thickBot="1">
      <c r="A247" s="42"/>
      <c r="B247" s="20" t="s">
        <v>16</v>
      </c>
      <c r="C247" s="50">
        <f>C246*C245</f>
        <v>0</v>
      </c>
      <c r="D247" s="50">
        <f t="shared" ref="D247:V247" si="50">D246*D245</f>
        <v>0</v>
      </c>
      <c r="E247" s="50">
        <f t="shared" si="50"/>
        <v>1.1625039317498954E-2</v>
      </c>
      <c r="F247" s="50">
        <f t="shared" si="50"/>
        <v>0</v>
      </c>
      <c r="G247" s="50">
        <f t="shared" si="50"/>
        <v>0</v>
      </c>
      <c r="H247" s="50">
        <f t="shared" si="50"/>
        <v>0</v>
      </c>
      <c r="I247" s="50">
        <f t="shared" si="50"/>
        <v>0</v>
      </c>
      <c r="J247" s="50">
        <f t="shared" si="50"/>
        <v>0</v>
      </c>
      <c r="K247" s="50">
        <f t="shared" si="50"/>
        <v>0</v>
      </c>
      <c r="L247" s="50">
        <f t="shared" si="50"/>
        <v>0</v>
      </c>
      <c r="M247" s="50">
        <f t="shared" si="50"/>
        <v>0</v>
      </c>
      <c r="N247" s="50">
        <f t="shared" si="50"/>
        <v>0</v>
      </c>
      <c r="O247" s="50">
        <f t="shared" si="50"/>
        <v>0</v>
      </c>
      <c r="P247" s="50">
        <f t="shared" si="50"/>
        <v>0</v>
      </c>
      <c r="Q247" s="50">
        <f t="shared" si="50"/>
        <v>0</v>
      </c>
      <c r="R247" s="50">
        <f t="shared" si="50"/>
        <v>0</v>
      </c>
      <c r="S247" s="50">
        <f t="shared" si="50"/>
        <v>0</v>
      </c>
      <c r="T247" s="50">
        <f t="shared" si="50"/>
        <v>0</v>
      </c>
      <c r="U247" s="50">
        <f t="shared" si="50"/>
        <v>0</v>
      </c>
      <c r="V247" s="50">
        <f t="shared" si="50"/>
        <v>0</v>
      </c>
      <c r="W247" s="476">
        <f>SUM(C247:V247)</f>
        <v>1.1625039317498954E-2</v>
      </c>
      <c r="X247" s="52"/>
    </row>
    <row r="248" spans="1:24" s="40" customFormat="1">
      <c r="A248" s="357"/>
      <c r="B248" s="26"/>
      <c r="C248" s="35"/>
      <c r="D248" s="35"/>
      <c r="E248" s="35"/>
      <c r="F248" s="35"/>
      <c r="G248" s="35"/>
      <c r="H248" s="35"/>
      <c r="I248" s="35"/>
      <c r="J248" s="35"/>
      <c r="K248" s="35"/>
      <c r="L248" s="35"/>
      <c r="M248" s="35"/>
      <c r="N248" s="35"/>
      <c r="O248" s="35"/>
      <c r="P248" s="35"/>
      <c r="Q248" s="35"/>
      <c r="R248" s="35"/>
      <c r="S248" s="35"/>
      <c r="T248" s="35"/>
      <c r="U248" s="35"/>
      <c r="V248" s="35"/>
      <c r="W248" s="479"/>
      <c r="X248" s="46"/>
    </row>
    <row r="249" spans="1:24">
      <c r="A249" s="40"/>
      <c r="B249" s="463" t="s">
        <v>411</v>
      </c>
      <c r="C249" s="32">
        <v>0</v>
      </c>
      <c r="D249" s="32">
        <v>0</v>
      </c>
      <c r="E249" s="32">
        <v>0</v>
      </c>
      <c r="F249" s="32">
        <v>0</v>
      </c>
      <c r="G249" s="32">
        <v>0</v>
      </c>
      <c r="H249" s="32">
        <v>0</v>
      </c>
      <c r="I249" s="32">
        <v>0</v>
      </c>
      <c r="J249" s="32">
        <v>0</v>
      </c>
      <c r="K249" s="32">
        <v>0</v>
      </c>
      <c r="L249" s="32">
        <v>0</v>
      </c>
      <c r="M249" s="32">
        <v>0</v>
      </c>
      <c r="N249" s="32">
        <v>0</v>
      </c>
      <c r="O249" s="32">
        <v>0</v>
      </c>
      <c r="P249" s="32">
        <v>0</v>
      </c>
      <c r="Q249" s="32">
        <v>0</v>
      </c>
      <c r="R249" s="32">
        <v>0</v>
      </c>
      <c r="S249" s="32">
        <v>0</v>
      </c>
      <c r="T249" s="32">
        <v>1.1777777777777778E-2</v>
      </c>
      <c r="U249" s="32">
        <v>0</v>
      </c>
      <c r="V249" s="32">
        <v>0</v>
      </c>
      <c r="W249" s="477">
        <v>1.1777777777777778E-2</v>
      </c>
      <c r="X249" s="45">
        <v>5.888888888888889E-4</v>
      </c>
    </row>
    <row r="250" spans="1:24" s="40" customFormat="1">
      <c r="A250" s="36"/>
      <c r="B250" s="37" t="s">
        <v>15</v>
      </c>
      <c r="C250" s="29">
        <v>0.96618357487922713</v>
      </c>
      <c r="D250" s="29">
        <v>0.93351070036640305</v>
      </c>
      <c r="E250" s="29">
        <v>0.90194270566802237</v>
      </c>
      <c r="F250" s="29">
        <v>0.87144222769857238</v>
      </c>
      <c r="G250" s="29">
        <v>0.84197316685852419</v>
      </c>
      <c r="H250" s="29">
        <v>0.81350064430775282</v>
      </c>
      <c r="I250" s="29">
        <v>0.78599096068381913</v>
      </c>
      <c r="J250" s="29">
        <v>0.75941155621625056</v>
      </c>
      <c r="K250" s="29">
        <v>0.73373097218961414</v>
      </c>
      <c r="L250" s="29">
        <v>0.70891881370977217</v>
      </c>
      <c r="M250" s="29">
        <v>0.68494571372924851</v>
      </c>
      <c r="N250" s="29">
        <v>0.66178329828912896</v>
      </c>
      <c r="O250" s="29">
        <v>0.63940415293635666</v>
      </c>
      <c r="P250" s="29">
        <v>0.61778179027667302</v>
      </c>
      <c r="Q250" s="29">
        <v>0.59689061862480497</v>
      </c>
      <c r="R250" s="29">
        <v>0.57670591171478747</v>
      </c>
      <c r="S250" s="29">
        <v>0.55720377943457733</v>
      </c>
      <c r="T250" s="29">
        <v>0.53836113955031628</v>
      </c>
      <c r="U250" s="29">
        <v>0.52015569038677911</v>
      </c>
      <c r="V250" s="29">
        <v>0.50256588443167061</v>
      </c>
      <c r="W250" s="478"/>
      <c r="X250" s="47"/>
    </row>
    <row r="251" spans="1:24" s="40" customFormat="1" ht="13.5" thickBot="1">
      <c r="A251" s="42"/>
      <c r="B251" s="20" t="s">
        <v>16</v>
      </c>
      <c r="C251" s="50">
        <f>C250*C249</f>
        <v>0</v>
      </c>
      <c r="D251" s="50">
        <f t="shared" ref="D251:V251" si="51">D250*D249</f>
        <v>0</v>
      </c>
      <c r="E251" s="50">
        <f t="shared" si="51"/>
        <v>0</v>
      </c>
      <c r="F251" s="50">
        <f t="shared" si="51"/>
        <v>0</v>
      </c>
      <c r="G251" s="50">
        <f t="shared" si="51"/>
        <v>0</v>
      </c>
      <c r="H251" s="50">
        <f t="shared" si="51"/>
        <v>0</v>
      </c>
      <c r="I251" s="50">
        <f t="shared" si="51"/>
        <v>0</v>
      </c>
      <c r="J251" s="50">
        <f t="shared" si="51"/>
        <v>0</v>
      </c>
      <c r="K251" s="50">
        <f t="shared" si="51"/>
        <v>0</v>
      </c>
      <c r="L251" s="50">
        <f t="shared" si="51"/>
        <v>0</v>
      </c>
      <c r="M251" s="50">
        <f t="shared" si="51"/>
        <v>0</v>
      </c>
      <c r="N251" s="50">
        <f t="shared" si="51"/>
        <v>0</v>
      </c>
      <c r="O251" s="50">
        <f t="shared" si="51"/>
        <v>0</v>
      </c>
      <c r="P251" s="50">
        <f t="shared" si="51"/>
        <v>0</v>
      </c>
      <c r="Q251" s="50">
        <f t="shared" si="51"/>
        <v>0</v>
      </c>
      <c r="R251" s="50">
        <f t="shared" si="51"/>
        <v>0</v>
      </c>
      <c r="S251" s="50">
        <f t="shared" si="51"/>
        <v>0</v>
      </c>
      <c r="T251" s="50">
        <f t="shared" si="51"/>
        <v>6.3406978658148358E-3</v>
      </c>
      <c r="U251" s="50">
        <f t="shared" si="51"/>
        <v>0</v>
      </c>
      <c r="V251" s="50">
        <f t="shared" si="51"/>
        <v>0</v>
      </c>
      <c r="W251" s="476">
        <f>SUM(C251:V251)</f>
        <v>6.3406978658148358E-3</v>
      </c>
      <c r="X251" s="52"/>
    </row>
    <row r="252" spans="1:24" s="40" customFormat="1">
      <c r="A252" s="357"/>
      <c r="B252" s="26"/>
      <c r="C252" s="35"/>
      <c r="D252" s="35"/>
      <c r="E252" s="35"/>
      <c r="F252" s="35"/>
      <c r="G252" s="35"/>
      <c r="H252" s="35"/>
      <c r="I252" s="35"/>
      <c r="J252" s="35"/>
      <c r="K252" s="35"/>
      <c r="L252" s="35"/>
      <c r="M252" s="35"/>
      <c r="N252" s="35"/>
      <c r="O252" s="35"/>
      <c r="P252" s="35"/>
      <c r="Q252" s="35"/>
      <c r="R252" s="35"/>
      <c r="S252" s="35"/>
      <c r="T252" s="35"/>
      <c r="U252" s="35"/>
      <c r="V252" s="35"/>
      <c r="W252" s="479"/>
      <c r="X252" s="46"/>
    </row>
    <row r="253" spans="1:24">
      <c r="A253" s="40"/>
      <c r="B253" s="463" t="s">
        <v>412</v>
      </c>
      <c r="C253" s="32">
        <v>0</v>
      </c>
      <c r="D253" s="32">
        <v>0</v>
      </c>
      <c r="E253" s="32">
        <v>1.2888888888888889E-2</v>
      </c>
      <c r="F253" s="32">
        <v>0</v>
      </c>
      <c r="G253" s="32">
        <v>0</v>
      </c>
      <c r="H253" s="32">
        <v>0</v>
      </c>
      <c r="I253" s="32">
        <v>0</v>
      </c>
      <c r="J253" s="32">
        <v>0</v>
      </c>
      <c r="K253" s="32">
        <v>0</v>
      </c>
      <c r="L253" s="32">
        <v>0</v>
      </c>
      <c r="M253" s="32">
        <v>0</v>
      </c>
      <c r="N253" s="32">
        <v>0</v>
      </c>
      <c r="O253" s="32">
        <v>0</v>
      </c>
      <c r="P253" s="32">
        <v>0</v>
      </c>
      <c r="Q253" s="32">
        <v>0</v>
      </c>
      <c r="R253" s="32">
        <v>0</v>
      </c>
      <c r="S253" s="32">
        <v>0</v>
      </c>
      <c r="T253" s="32">
        <v>0</v>
      </c>
      <c r="U253" s="32">
        <v>0</v>
      </c>
      <c r="V253" s="32">
        <v>0</v>
      </c>
      <c r="W253" s="477">
        <v>1.2888888888888889E-2</v>
      </c>
      <c r="X253" s="45">
        <v>6.4444444444444445E-4</v>
      </c>
    </row>
    <row r="254" spans="1:24" s="40" customFormat="1">
      <c r="A254" s="36"/>
      <c r="B254" s="37" t="s">
        <v>15</v>
      </c>
      <c r="C254" s="29">
        <v>0.96618357487922713</v>
      </c>
      <c r="D254" s="29">
        <v>0.93351070036640305</v>
      </c>
      <c r="E254" s="29">
        <v>0.90194270566802237</v>
      </c>
      <c r="F254" s="29">
        <v>0.87144222769857238</v>
      </c>
      <c r="G254" s="29">
        <v>0.84197316685852419</v>
      </c>
      <c r="H254" s="29">
        <v>0.81350064430775282</v>
      </c>
      <c r="I254" s="29">
        <v>0.78599096068381913</v>
      </c>
      <c r="J254" s="29">
        <v>0.75941155621625056</v>
      </c>
      <c r="K254" s="29">
        <v>0.73373097218961414</v>
      </c>
      <c r="L254" s="29">
        <v>0.70891881370977217</v>
      </c>
      <c r="M254" s="29">
        <v>0.68494571372924851</v>
      </c>
      <c r="N254" s="29">
        <v>0.66178329828912896</v>
      </c>
      <c r="O254" s="29">
        <v>0.63940415293635666</v>
      </c>
      <c r="P254" s="29">
        <v>0.61778179027667302</v>
      </c>
      <c r="Q254" s="29">
        <v>0.59689061862480497</v>
      </c>
      <c r="R254" s="29">
        <v>0.57670591171478747</v>
      </c>
      <c r="S254" s="29">
        <v>0.55720377943457733</v>
      </c>
      <c r="T254" s="29">
        <v>0.53836113955031628</v>
      </c>
      <c r="U254" s="29">
        <v>0.52015569038677911</v>
      </c>
      <c r="V254" s="29">
        <v>0.50256588443167061</v>
      </c>
      <c r="W254" s="478"/>
      <c r="X254" s="47"/>
    </row>
    <row r="255" spans="1:24" s="40" customFormat="1" ht="13.5" thickBot="1">
      <c r="A255" s="42"/>
      <c r="B255" s="20" t="s">
        <v>16</v>
      </c>
      <c r="C255" s="50">
        <f>C254*C253</f>
        <v>0</v>
      </c>
      <c r="D255" s="50">
        <f t="shared" ref="D255:V255" si="52">D254*D253</f>
        <v>0</v>
      </c>
      <c r="E255" s="50">
        <f t="shared" si="52"/>
        <v>1.1625039317498954E-2</v>
      </c>
      <c r="F255" s="50">
        <f t="shared" si="52"/>
        <v>0</v>
      </c>
      <c r="G255" s="50">
        <f t="shared" si="52"/>
        <v>0</v>
      </c>
      <c r="H255" s="50">
        <f t="shared" si="52"/>
        <v>0</v>
      </c>
      <c r="I255" s="50">
        <f t="shared" si="52"/>
        <v>0</v>
      </c>
      <c r="J255" s="50">
        <f t="shared" si="52"/>
        <v>0</v>
      </c>
      <c r="K255" s="50">
        <f t="shared" si="52"/>
        <v>0</v>
      </c>
      <c r="L255" s="50">
        <f t="shared" si="52"/>
        <v>0</v>
      </c>
      <c r="M255" s="50">
        <f t="shared" si="52"/>
        <v>0</v>
      </c>
      <c r="N255" s="50">
        <f t="shared" si="52"/>
        <v>0</v>
      </c>
      <c r="O255" s="50">
        <f t="shared" si="52"/>
        <v>0</v>
      </c>
      <c r="P255" s="50">
        <f t="shared" si="52"/>
        <v>0</v>
      </c>
      <c r="Q255" s="50">
        <f t="shared" si="52"/>
        <v>0</v>
      </c>
      <c r="R255" s="50">
        <f t="shared" si="52"/>
        <v>0</v>
      </c>
      <c r="S255" s="50">
        <f t="shared" si="52"/>
        <v>0</v>
      </c>
      <c r="T255" s="50">
        <f t="shared" si="52"/>
        <v>0</v>
      </c>
      <c r="U255" s="50">
        <f t="shared" si="52"/>
        <v>0</v>
      </c>
      <c r="V255" s="50">
        <f t="shared" si="52"/>
        <v>0</v>
      </c>
      <c r="W255" s="476">
        <f>SUM(C255:V255)</f>
        <v>1.1625039317498954E-2</v>
      </c>
      <c r="X255" s="52"/>
    </row>
    <row r="256" spans="1:24" s="40" customFormat="1">
      <c r="A256" s="357"/>
      <c r="B256" s="26"/>
      <c r="C256" s="35"/>
      <c r="D256" s="35"/>
      <c r="E256" s="35"/>
      <c r="F256" s="35"/>
      <c r="G256" s="35"/>
      <c r="H256" s="35"/>
      <c r="I256" s="35"/>
      <c r="J256" s="35"/>
      <c r="K256" s="35"/>
      <c r="L256" s="35"/>
      <c r="M256" s="35"/>
      <c r="N256" s="35"/>
      <c r="O256" s="35"/>
      <c r="P256" s="35"/>
      <c r="Q256" s="35"/>
      <c r="R256" s="35"/>
      <c r="S256" s="35"/>
      <c r="T256" s="35"/>
      <c r="U256" s="35"/>
      <c r="V256" s="35"/>
      <c r="W256" s="479"/>
      <c r="X256" s="46"/>
    </row>
    <row r="257" spans="1:24">
      <c r="A257" s="40"/>
      <c r="B257" s="463" t="s">
        <v>413</v>
      </c>
      <c r="C257" s="32">
        <v>0</v>
      </c>
      <c r="D257" s="32">
        <v>0</v>
      </c>
      <c r="E257" s="32">
        <v>1.2333333333333333E-2</v>
      </c>
      <c r="F257" s="32">
        <v>0</v>
      </c>
      <c r="G257" s="32">
        <v>0</v>
      </c>
      <c r="H257" s="32">
        <v>0</v>
      </c>
      <c r="I257" s="32">
        <v>0</v>
      </c>
      <c r="J257" s="32">
        <v>0</v>
      </c>
      <c r="K257" s="32">
        <v>0</v>
      </c>
      <c r="L257" s="32">
        <v>0</v>
      </c>
      <c r="M257" s="32">
        <v>0</v>
      </c>
      <c r="N257" s="32">
        <v>0</v>
      </c>
      <c r="O257" s="32">
        <v>0</v>
      </c>
      <c r="P257" s="32">
        <v>0</v>
      </c>
      <c r="Q257" s="32">
        <v>0</v>
      </c>
      <c r="R257" s="32">
        <v>0</v>
      </c>
      <c r="S257" s="32">
        <v>0</v>
      </c>
      <c r="T257" s="32">
        <v>0</v>
      </c>
      <c r="U257" s="32">
        <v>0</v>
      </c>
      <c r="V257" s="32">
        <v>0</v>
      </c>
      <c r="W257" s="477">
        <v>1.2333333333333333E-2</v>
      </c>
      <c r="X257" s="45">
        <v>6.1666666666666662E-4</v>
      </c>
    </row>
    <row r="258" spans="1:24" s="40" customFormat="1">
      <c r="A258" s="36"/>
      <c r="B258" s="37" t="s">
        <v>15</v>
      </c>
      <c r="C258" s="29">
        <v>0.96618357487922713</v>
      </c>
      <c r="D258" s="29">
        <v>0.93351070036640305</v>
      </c>
      <c r="E258" s="29">
        <v>0.90194270566802237</v>
      </c>
      <c r="F258" s="29">
        <v>0.87144222769857238</v>
      </c>
      <c r="G258" s="29">
        <v>0.84197316685852419</v>
      </c>
      <c r="H258" s="29">
        <v>0.81350064430775282</v>
      </c>
      <c r="I258" s="29">
        <v>0.78599096068381913</v>
      </c>
      <c r="J258" s="29">
        <v>0.75941155621625056</v>
      </c>
      <c r="K258" s="29">
        <v>0.73373097218961414</v>
      </c>
      <c r="L258" s="29">
        <v>0.70891881370977217</v>
      </c>
      <c r="M258" s="29">
        <v>0.68494571372924851</v>
      </c>
      <c r="N258" s="29">
        <v>0.66178329828912896</v>
      </c>
      <c r="O258" s="29">
        <v>0.63940415293635666</v>
      </c>
      <c r="P258" s="29">
        <v>0.61778179027667302</v>
      </c>
      <c r="Q258" s="29">
        <v>0.59689061862480497</v>
      </c>
      <c r="R258" s="29">
        <v>0.57670591171478747</v>
      </c>
      <c r="S258" s="29">
        <v>0.55720377943457733</v>
      </c>
      <c r="T258" s="29">
        <v>0.53836113955031628</v>
      </c>
      <c r="U258" s="29">
        <v>0.52015569038677911</v>
      </c>
      <c r="V258" s="29">
        <v>0.50256588443167061</v>
      </c>
      <c r="W258" s="478"/>
      <c r="X258" s="47"/>
    </row>
    <row r="259" spans="1:24" s="40" customFormat="1" ht="13.5" thickBot="1">
      <c r="A259" s="42"/>
      <c r="B259" s="20" t="s">
        <v>16</v>
      </c>
      <c r="C259" s="50">
        <f>C258*C257</f>
        <v>0</v>
      </c>
      <c r="D259" s="50">
        <f t="shared" ref="D259:V259" si="53">D258*D257</f>
        <v>0</v>
      </c>
      <c r="E259" s="50">
        <f t="shared" si="53"/>
        <v>1.1123960036572275E-2</v>
      </c>
      <c r="F259" s="50">
        <f t="shared" si="53"/>
        <v>0</v>
      </c>
      <c r="G259" s="50">
        <f t="shared" si="53"/>
        <v>0</v>
      </c>
      <c r="H259" s="50">
        <f t="shared" si="53"/>
        <v>0</v>
      </c>
      <c r="I259" s="50">
        <f t="shared" si="53"/>
        <v>0</v>
      </c>
      <c r="J259" s="50">
        <f t="shared" si="53"/>
        <v>0</v>
      </c>
      <c r="K259" s="50">
        <f t="shared" si="53"/>
        <v>0</v>
      </c>
      <c r="L259" s="50">
        <f t="shared" si="53"/>
        <v>0</v>
      </c>
      <c r="M259" s="50">
        <f t="shared" si="53"/>
        <v>0</v>
      </c>
      <c r="N259" s="50">
        <f t="shared" si="53"/>
        <v>0</v>
      </c>
      <c r="O259" s="50">
        <f t="shared" si="53"/>
        <v>0</v>
      </c>
      <c r="P259" s="50">
        <f t="shared" si="53"/>
        <v>0</v>
      </c>
      <c r="Q259" s="50">
        <f t="shared" si="53"/>
        <v>0</v>
      </c>
      <c r="R259" s="50">
        <f t="shared" si="53"/>
        <v>0</v>
      </c>
      <c r="S259" s="50">
        <f t="shared" si="53"/>
        <v>0</v>
      </c>
      <c r="T259" s="50">
        <f t="shared" si="53"/>
        <v>0</v>
      </c>
      <c r="U259" s="50">
        <f t="shared" si="53"/>
        <v>0</v>
      </c>
      <c r="V259" s="50">
        <f t="shared" si="53"/>
        <v>0</v>
      </c>
      <c r="W259" s="476">
        <f>SUM(C259:V259)</f>
        <v>1.1123960036572275E-2</v>
      </c>
      <c r="X259" s="52"/>
    </row>
    <row r="260" spans="1:24" s="40" customFormat="1">
      <c r="A260" s="357"/>
      <c r="B260" s="26"/>
      <c r="C260" s="35"/>
      <c r="D260" s="35"/>
      <c r="E260" s="35"/>
      <c r="F260" s="35"/>
      <c r="G260" s="35"/>
      <c r="H260" s="35"/>
      <c r="I260" s="35"/>
      <c r="J260" s="35"/>
      <c r="K260" s="35"/>
      <c r="L260" s="35"/>
      <c r="M260" s="35"/>
      <c r="N260" s="35"/>
      <c r="O260" s="35"/>
      <c r="P260" s="35"/>
      <c r="Q260" s="35"/>
      <c r="R260" s="35"/>
      <c r="S260" s="35"/>
      <c r="T260" s="35"/>
      <c r="U260" s="35"/>
      <c r="V260" s="35"/>
      <c r="W260" s="479"/>
      <c r="X260" s="46"/>
    </row>
    <row r="261" spans="1:24">
      <c r="A261" s="40"/>
      <c r="B261" s="463" t="s">
        <v>414</v>
      </c>
      <c r="C261" s="32">
        <v>0</v>
      </c>
      <c r="D261" s="32">
        <v>0</v>
      </c>
      <c r="E261" s="32">
        <v>1.1222222222222224E-2</v>
      </c>
      <c r="F261" s="32">
        <v>0</v>
      </c>
      <c r="G261" s="32">
        <v>0</v>
      </c>
      <c r="H261" s="32">
        <v>0</v>
      </c>
      <c r="I261" s="32">
        <v>0</v>
      </c>
      <c r="J261" s="32">
        <v>0</v>
      </c>
      <c r="K261" s="32">
        <v>0</v>
      </c>
      <c r="L261" s="32">
        <v>0</v>
      </c>
      <c r="M261" s="32">
        <v>0</v>
      </c>
      <c r="N261" s="32">
        <v>0</v>
      </c>
      <c r="O261" s="32">
        <v>0</v>
      </c>
      <c r="P261" s="32">
        <v>0</v>
      </c>
      <c r="Q261" s="32">
        <v>0</v>
      </c>
      <c r="R261" s="32">
        <v>0</v>
      </c>
      <c r="S261" s="32">
        <v>0</v>
      </c>
      <c r="T261" s="32">
        <v>0</v>
      </c>
      <c r="U261" s="32">
        <v>0</v>
      </c>
      <c r="V261" s="32">
        <v>0</v>
      </c>
      <c r="W261" s="477">
        <v>1.1222222222222224E-2</v>
      </c>
      <c r="X261" s="45">
        <v>5.6111111111111119E-4</v>
      </c>
    </row>
    <row r="262" spans="1:24" s="40" customFormat="1">
      <c r="A262" s="36"/>
      <c r="B262" s="37" t="s">
        <v>15</v>
      </c>
      <c r="C262" s="29">
        <v>0.96618357487922713</v>
      </c>
      <c r="D262" s="29">
        <v>0.93351070036640305</v>
      </c>
      <c r="E262" s="29">
        <v>0.90194270566802237</v>
      </c>
      <c r="F262" s="29">
        <v>0.87144222769857238</v>
      </c>
      <c r="G262" s="29">
        <v>0.84197316685852419</v>
      </c>
      <c r="H262" s="29">
        <v>0.81350064430775282</v>
      </c>
      <c r="I262" s="29">
        <v>0.78599096068381913</v>
      </c>
      <c r="J262" s="29">
        <v>0.75941155621625056</v>
      </c>
      <c r="K262" s="29">
        <v>0.73373097218961414</v>
      </c>
      <c r="L262" s="29">
        <v>0.70891881370977217</v>
      </c>
      <c r="M262" s="29">
        <v>0.68494571372924851</v>
      </c>
      <c r="N262" s="29">
        <v>0.66178329828912896</v>
      </c>
      <c r="O262" s="29">
        <v>0.63940415293635666</v>
      </c>
      <c r="P262" s="29">
        <v>0.61778179027667302</v>
      </c>
      <c r="Q262" s="29">
        <v>0.59689061862480497</v>
      </c>
      <c r="R262" s="29">
        <v>0.57670591171478747</v>
      </c>
      <c r="S262" s="29">
        <v>0.55720377943457733</v>
      </c>
      <c r="T262" s="29">
        <v>0.53836113955031628</v>
      </c>
      <c r="U262" s="29">
        <v>0.52015569038677911</v>
      </c>
      <c r="V262" s="29">
        <v>0.50256588443167061</v>
      </c>
      <c r="W262" s="478"/>
      <c r="X262" s="47"/>
    </row>
    <row r="263" spans="1:24" s="40" customFormat="1" ht="13.5" thickBot="1">
      <c r="A263" s="42"/>
      <c r="B263" s="20" t="s">
        <v>16</v>
      </c>
      <c r="C263" s="50">
        <f>C262*C261</f>
        <v>0</v>
      </c>
      <c r="D263" s="50">
        <f t="shared" ref="D263:V263" si="54">D262*D261</f>
        <v>0</v>
      </c>
      <c r="E263" s="50">
        <f t="shared" si="54"/>
        <v>1.0121801474718918E-2</v>
      </c>
      <c r="F263" s="50">
        <f t="shared" si="54"/>
        <v>0</v>
      </c>
      <c r="G263" s="50">
        <f t="shared" si="54"/>
        <v>0</v>
      </c>
      <c r="H263" s="50">
        <f t="shared" si="54"/>
        <v>0</v>
      </c>
      <c r="I263" s="50">
        <f t="shared" si="54"/>
        <v>0</v>
      </c>
      <c r="J263" s="50">
        <f t="shared" si="54"/>
        <v>0</v>
      </c>
      <c r="K263" s="50">
        <f t="shared" si="54"/>
        <v>0</v>
      </c>
      <c r="L263" s="50">
        <f t="shared" si="54"/>
        <v>0</v>
      </c>
      <c r="M263" s="50">
        <f t="shared" si="54"/>
        <v>0</v>
      </c>
      <c r="N263" s="50">
        <f t="shared" si="54"/>
        <v>0</v>
      </c>
      <c r="O263" s="50">
        <f t="shared" si="54"/>
        <v>0</v>
      </c>
      <c r="P263" s="50">
        <f t="shared" si="54"/>
        <v>0</v>
      </c>
      <c r="Q263" s="50">
        <f t="shared" si="54"/>
        <v>0</v>
      </c>
      <c r="R263" s="50">
        <f t="shared" si="54"/>
        <v>0</v>
      </c>
      <c r="S263" s="50">
        <f t="shared" si="54"/>
        <v>0</v>
      </c>
      <c r="T263" s="50">
        <f t="shared" si="54"/>
        <v>0</v>
      </c>
      <c r="U263" s="50">
        <f t="shared" si="54"/>
        <v>0</v>
      </c>
      <c r="V263" s="50">
        <f t="shared" si="54"/>
        <v>0</v>
      </c>
      <c r="W263" s="476">
        <f>SUM(C263:V263)</f>
        <v>1.0121801474718918E-2</v>
      </c>
      <c r="X263" s="52"/>
    </row>
    <row r="264" spans="1:24" s="40" customFormat="1">
      <c r="A264" s="357"/>
      <c r="B264" s="26"/>
      <c r="C264" s="35"/>
      <c r="D264" s="35"/>
      <c r="E264" s="35"/>
      <c r="F264" s="35"/>
      <c r="G264" s="35"/>
      <c r="H264" s="35"/>
      <c r="I264" s="35"/>
      <c r="J264" s="35"/>
      <c r="K264" s="35"/>
      <c r="L264" s="35"/>
      <c r="M264" s="35"/>
      <c r="N264" s="35"/>
      <c r="O264" s="35"/>
      <c r="P264" s="35"/>
      <c r="Q264" s="35"/>
      <c r="R264" s="35"/>
      <c r="S264" s="35"/>
      <c r="T264" s="35"/>
      <c r="U264" s="35"/>
      <c r="V264" s="35"/>
      <c r="W264" s="479"/>
      <c r="X264" s="46"/>
    </row>
    <row r="265" spans="1:24">
      <c r="A265" s="40"/>
      <c r="B265" s="37" t="s">
        <v>409</v>
      </c>
      <c r="C265" s="32">
        <v>0</v>
      </c>
      <c r="D265" s="32">
        <v>0</v>
      </c>
      <c r="E265" s="32">
        <v>0</v>
      </c>
      <c r="F265" s="32">
        <v>0</v>
      </c>
      <c r="G265" s="32">
        <v>0</v>
      </c>
      <c r="H265" s="32">
        <v>0</v>
      </c>
      <c r="I265" s="32">
        <v>0</v>
      </c>
      <c r="J265" s="32">
        <v>0</v>
      </c>
      <c r="K265" s="32">
        <v>0</v>
      </c>
      <c r="L265" s="32">
        <v>0</v>
      </c>
      <c r="M265" s="32">
        <v>0</v>
      </c>
      <c r="N265" s="32">
        <v>0</v>
      </c>
      <c r="O265" s="32">
        <v>0</v>
      </c>
      <c r="P265" s="32">
        <v>0</v>
      </c>
      <c r="Q265" s="32">
        <v>0</v>
      </c>
      <c r="R265" s="32">
        <v>0</v>
      </c>
      <c r="S265" s="32">
        <v>0</v>
      </c>
      <c r="T265" s="32">
        <v>1.6222222222222225E-2</v>
      </c>
      <c r="U265" s="32">
        <v>0</v>
      </c>
      <c r="V265" s="32">
        <v>0</v>
      </c>
      <c r="W265" s="477">
        <v>1.6222222222222225E-2</v>
      </c>
      <c r="X265" s="45">
        <v>8.1111111111111119E-4</v>
      </c>
    </row>
    <row r="266" spans="1:24" s="40" customFormat="1">
      <c r="A266" s="36"/>
      <c r="B266" s="37" t="s">
        <v>15</v>
      </c>
      <c r="C266" s="29">
        <v>0.96618357487922713</v>
      </c>
      <c r="D266" s="29">
        <v>0.93351070036640305</v>
      </c>
      <c r="E266" s="29">
        <v>0.90194270566802237</v>
      </c>
      <c r="F266" s="29">
        <v>0.87144222769857238</v>
      </c>
      <c r="G266" s="29">
        <v>0.84197316685852419</v>
      </c>
      <c r="H266" s="29">
        <v>0.81350064430775282</v>
      </c>
      <c r="I266" s="29">
        <v>0.78599096068381913</v>
      </c>
      <c r="J266" s="29">
        <v>0.75941155621625056</v>
      </c>
      <c r="K266" s="29">
        <v>0.73373097218961414</v>
      </c>
      <c r="L266" s="29">
        <v>0.70891881370977217</v>
      </c>
      <c r="M266" s="29">
        <v>0.68494571372924851</v>
      </c>
      <c r="N266" s="29">
        <v>0.66178329828912896</v>
      </c>
      <c r="O266" s="29">
        <v>0.63940415293635666</v>
      </c>
      <c r="P266" s="29">
        <v>0.61778179027667302</v>
      </c>
      <c r="Q266" s="29">
        <v>0.59689061862480497</v>
      </c>
      <c r="R266" s="29">
        <v>0.57670591171478747</v>
      </c>
      <c r="S266" s="29">
        <v>0.55720377943457733</v>
      </c>
      <c r="T266" s="29">
        <v>0.53836113955031628</v>
      </c>
      <c r="U266" s="29">
        <v>0.52015569038677911</v>
      </c>
      <c r="V266" s="29">
        <v>0.50256588443167061</v>
      </c>
      <c r="W266" s="478"/>
      <c r="X266" s="47"/>
    </row>
    <row r="267" spans="1:24" s="40" customFormat="1" ht="13.5" thickBot="1">
      <c r="A267" s="42"/>
      <c r="B267" s="20" t="s">
        <v>16</v>
      </c>
      <c r="C267" s="50">
        <f>C266*C265</f>
        <v>0</v>
      </c>
      <c r="D267" s="50">
        <f t="shared" ref="D267:V267" si="55">D266*D265</f>
        <v>0</v>
      </c>
      <c r="E267" s="50">
        <f t="shared" si="55"/>
        <v>0</v>
      </c>
      <c r="F267" s="50">
        <f t="shared" si="55"/>
        <v>0</v>
      </c>
      <c r="G267" s="50">
        <f t="shared" si="55"/>
        <v>0</v>
      </c>
      <c r="H267" s="50">
        <f t="shared" si="55"/>
        <v>0</v>
      </c>
      <c r="I267" s="50">
        <f t="shared" si="55"/>
        <v>0</v>
      </c>
      <c r="J267" s="50">
        <f t="shared" si="55"/>
        <v>0</v>
      </c>
      <c r="K267" s="50">
        <f t="shared" si="55"/>
        <v>0</v>
      </c>
      <c r="L267" s="50">
        <f t="shared" si="55"/>
        <v>0</v>
      </c>
      <c r="M267" s="50">
        <f t="shared" si="55"/>
        <v>0</v>
      </c>
      <c r="N267" s="50">
        <f t="shared" si="55"/>
        <v>0</v>
      </c>
      <c r="O267" s="50">
        <f t="shared" si="55"/>
        <v>0</v>
      </c>
      <c r="P267" s="50">
        <f t="shared" si="55"/>
        <v>0</v>
      </c>
      <c r="Q267" s="50">
        <f t="shared" si="55"/>
        <v>0</v>
      </c>
      <c r="R267" s="50">
        <f t="shared" si="55"/>
        <v>0</v>
      </c>
      <c r="S267" s="50">
        <f t="shared" si="55"/>
        <v>0</v>
      </c>
      <c r="T267" s="50">
        <f t="shared" si="55"/>
        <v>8.7334140415940217E-3</v>
      </c>
      <c r="U267" s="50">
        <f t="shared" si="55"/>
        <v>0</v>
      </c>
      <c r="V267" s="50">
        <f t="shared" si="55"/>
        <v>0</v>
      </c>
      <c r="W267" s="476">
        <f>SUM(C267:V267)</f>
        <v>8.7334140415940217E-3</v>
      </c>
      <c r="X267" s="52"/>
    </row>
    <row r="268" spans="1:24" s="40" customFormat="1">
      <c r="A268" s="357"/>
      <c r="B268" s="26"/>
      <c r="C268" s="35"/>
      <c r="D268" s="35"/>
      <c r="E268" s="35"/>
      <c r="F268" s="35"/>
      <c r="G268" s="35"/>
      <c r="H268" s="35"/>
      <c r="I268" s="35"/>
      <c r="J268" s="35"/>
      <c r="K268" s="35"/>
      <c r="L268" s="35"/>
      <c r="M268" s="35"/>
      <c r="N268" s="35"/>
      <c r="O268" s="35"/>
      <c r="P268" s="35"/>
      <c r="Q268" s="35"/>
      <c r="R268" s="35"/>
      <c r="S268" s="35"/>
      <c r="T268" s="35"/>
      <c r="U268" s="35"/>
      <c r="V268" s="35"/>
      <c r="W268" s="479"/>
      <c r="X268" s="46"/>
    </row>
    <row r="269" spans="1:24">
      <c r="A269" s="40"/>
      <c r="B269" s="37" t="s">
        <v>416</v>
      </c>
      <c r="C269" s="32">
        <v>0</v>
      </c>
      <c r="D269" s="32">
        <v>0</v>
      </c>
      <c r="E269" s="32">
        <v>1.6222222222222225E-2</v>
      </c>
      <c r="F269" s="32">
        <v>0</v>
      </c>
      <c r="G269" s="32">
        <v>0</v>
      </c>
      <c r="H269" s="32">
        <v>0</v>
      </c>
      <c r="I269" s="32">
        <v>0</v>
      </c>
      <c r="J269" s="32">
        <v>0</v>
      </c>
      <c r="K269" s="32">
        <v>0</v>
      </c>
      <c r="L269" s="32">
        <v>0</v>
      </c>
      <c r="M269" s="32">
        <v>0</v>
      </c>
      <c r="N269" s="32">
        <v>0</v>
      </c>
      <c r="O269" s="32">
        <v>0</v>
      </c>
      <c r="P269" s="32">
        <v>0</v>
      </c>
      <c r="Q269" s="32">
        <v>0</v>
      </c>
      <c r="R269" s="32">
        <v>0</v>
      </c>
      <c r="S269" s="32">
        <v>0</v>
      </c>
      <c r="T269" s="32">
        <v>0</v>
      </c>
      <c r="U269" s="32">
        <v>0</v>
      </c>
      <c r="V269" s="32">
        <v>0</v>
      </c>
      <c r="W269" s="477">
        <v>1.6222222222222225E-2</v>
      </c>
      <c r="X269" s="45">
        <v>8.1111111111111119E-4</v>
      </c>
    </row>
    <row r="270" spans="1:24" s="40" customFormat="1">
      <c r="A270" s="36"/>
      <c r="B270" s="37" t="s">
        <v>15</v>
      </c>
      <c r="C270" s="29">
        <v>0.96618357487922713</v>
      </c>
      <c r="D270" s="29">
        <v>0.93351070036640305</v>
      </c>
      <c r="E270" s="29">
        <v>0.90194270566802237</v>
      </c>
      <c r="F270" s="29">
        <v>0.87144222769857238</v>
      </c>
      <c r="G270" s="29">
        <v>0.84197316685852419</v>
      </c>
      <c r="H270" s="29">
        <v>0.81350064430775282</v>
      </c>
      <c r="I270" s="29">
        <v>0.78599096068381913</v>
      </c>
      <c r="J270" s="29">
        <v>0.75941155621625056</v>
      </c>
      <c r="K270" s="29">
        <v>0.73373097218961414</v>
      </c>
      <c r="L270" s="29">
        <v>0.70891881370977217</v>
      </c>
      <c r="M270" s="29">
        <v>0.68494571372924851</v>
      </c>
      <c r="N270" s="29">
        <v>0.66178329828912896</v>
      </c>
      <c r="O270" s="29">
        <v>0.63940415293635666</v>
      </c>
      <c r="P270" s="29">
        <v>0.61778179027667302</v>
      </c>
      <c r="Q270" s="29">
        <v>0.59689061862480497</v>
      </c>
      <c r="R270" s="29">
        <v>0.57670591171478747</v>
      </c>
      <c r="S270" s="29">
        <v>0.55720377943457733</v>
      </c>
      <c r="T270" s="29">
        <v>0.53836113955031628</v>
      </c>
      <c r="U270" s="29">
        <v>0.52015569038677911</v>
      </c>
      <c r="V270" s="29">
        <v>0.50256588443167061</v>
      </c>
      <c r="W270" s="478"/>
      <c r="X270" s="47"/>
    </row>
    <row r="271" spans="1:24" s="40" customFormat="1" ht="13.5" thickBot="1">
      <c r="A271" s="42"/>
      <c r="B271" s="20" t="s">
        <v>16</v>
      </c>
      <c r="C271" s="50">
        <f>C270*C269</f>
        <v>0</v>
      </c>
      <c r="D271" s="50">
        <f t="shared" ref="D271:V271" si="56">D270*D269</f>
        <v>0</v>
      </c>
      <c r="E271" s="50">
        <f t="shared" si="56"/>
        <v>1.4631515003059032E-2</v>
      </c>
      <c r="F271" s="50">
        <f t="shared" si="56"/>
        <v>0</v>
      </c>
      <c r="G271" s="50">
        <f t="shared" si="56"/>
        <v>0</v>
      </c>
      <c r="H271" s="50">
        <f t="shared" si="56"/>
        <v>0</v>
      </c>
      <c r="I271" s="50">
        <f t="shared" si="56"/>
        <v>0</v>
      </c>
      <c r="J271" s="50">
        <f t="shared" si="56"/>
        <v>0</v>
      </c>
      <c r="K271" s="50">
        <f t="shared" si="56"/>
        <v>0</v>
      </c>
      <c r="L271" s="50">
        <f t="shared" si="56"/>
        <v>0</v>
      </c>
      <c r="M271" s="50">
        <f t="shared" si="56"/>
        <v>0</v>
      </c>
      <c r="N271" s="50">
        <f t="shared" si="56"/>
        <v>0</v>
      </c>
      <c r="O271" s="50">
        <f t="shared" si="56"/>
        <v>0</v>
      </c>
      <c r="P271" s="50">
        <f t="shared" si="56"/>
        <v>0</v>
      </c>
      <c r="Q271" s="50">
        <f t="shared" si="56"/>
        <v>0</v>
      </c>
      <c r="R271" s="50">
        <f t="shared" si="56"/>
        <v>0</v>
      </c>
      <c r="S271" s="50">
        <f t="shared" si="56"/>
        <v>0</v>
      </c>
      <c r="T271" s="50">
        <f t="shared" si="56"/>
        <v>0</v>
      </c>
      <c r="U271" s="50">
        <f t="shared" si="56"/>
        <v>0</v>
      </c>
      <c r="V271" s="50">
        <f t="shared" si="56"/>
        <v>0</v>
      </c>
      <c r="W271" s="476">
        <f>SUM(C271:V271)</f>
        <v>1.4631515003059032E-2</v>
      </c>
      <c r="X271" s="52"/>
    </row>
    <row r="272" spans="1:24" s="40" customFormat="1">
      <c r="A272" s="357"/>
      <c r="B272" s="26"/>
      <c r="C272" s="35"/>
      <c r="D272" s="35"/>
      <c r="E272" s="35"/>
      <c r="F272" s="35"/>
      <c r="G272" s="35"/>
      <c r="H272" s="35"/>
      <c r="I272" s="35"/>
      <c r="J272" s="35"/>
      <c r="K272" s="35"/>
      <c r="L272" s="35"/>
      <c r="M272" s="35"/>
      <c r="N272" s="35"/>
      <c r="O272" s="35"/>
      <c r="P272" s="35"/>
      <c r="Q272" s="35"/>
      <c r="R272" s="35"/>
      <c r="S272" s="35"/>
      <c r="T272" s="35"/>
      <c r="U272" s="35"/>
      <c r="V272" s="35"/>
      <c r="W272" s="479"/>
      <c r="X272" s="46"/>
    </row>
    <row r="273" spans="1:24">
      <c r="A273" s="40"/>
      <c r="B273" s="37" t="s">
        <v>417</v>
      </c>
      <c r="C273" s="32">
        <v>0</v>
      </c>
      <c r="D273" s="32">
        <v>0</v>
      </c>
      <c r="E273" s="32">
        <v>1.6222222222222225E-2</v>
      </c>
      <c r="F273" s="32">
        <v>0</v>
      </c>
      <c r="G273" s="32">
        <v>0</v>
      </c>
      <c r="H273" s="32">
        <v>0</v>
      </c>
      <c r="I273" s="32">
        <v>0</v>
      </c>
      <c r="J273" s="32">
        <v>0</v>
      </c>
      <c r="K273" s="32">
        <v>0</v>
      </c>
      <c r="L273" s="32">
        <v>0</v>
      </c>
      <c r="M273" s="32">
        <v>0</v>
      </c>
      <c r="N273" s="32">
        <v>0</v>
      </c>
      <c r="O273" s="32">
        <v>0</v>
      </c>
      <c r="P273" s="32">
        <v>0</v>
      </c>
      <c r="Q273" s="32">
        <v>0</v>
      </c>
      <c r="R273" s="32">
        <v>0</v>
      </c>
      <c r="S273" s="32">
        <v>0</v>
      </c>
      <c r="T273" s="32">
        <v>0</v>
      </c>
      <c r="U273" s="32">
        <v>0</v>
      </c>
      <c r="V273" s="32">
        <v>0</v>
      </c>
      <c r="W273" s="477">
        <v>1.6222222222222225E-2</v>
      </c>
      <c r="X273" s="45">
        <v>8.1111111111111119E-4</v>
      </c>
    </row>
    <row r="274" spans="1:24" s="40" customFormat="1">
      <c r="A274" s="36"/>
      <c r="B274" s="37" t="s">
        <v>15</v>
      </c>
      <c r="C274" s="29">
        <v>0.96618357487922713</v>
      </c>
      <c r="D274" s="29">
        <v>0.93351070036640305</v>
      </c>
      <c r="E274" s="29">
        <v>0.90194270566802237</v>
      </c>
      <c r="F274" s="29">
        <v>0.87144222769857238</v>
      </c>
      <c r="G274" s="29">
        <v>0.84197316685852419</v>
      </c>
      <c r="H274" s="29">
        <v>0.81350064430775282</v>
      </c>
      <c r="I274" s="29">
        <v>0.78599096068381913</v>
      </c>
      <c r="J274" s="29">
        <v>0.75941155621625056</v>
      </c>
      <c r="K274" s="29">
        <v>0.73373097218961414</v>
      </c>
      <c r="L274" s="29">
        <v>0.70891881370977217</v>
      </c>
      <c r="M274" s="29">
        <v>0.68494571372924851</v>
      </c>
      <c r="N274" s="29">
        <v>0.66178329828912896</v>
      </c>
      <c r="O274" s="29">
        <v>0.63940415293635666</v>
      </c>
      <c r="P274" s="29">
        <v>0.61778179027667302</v>
      </c>
      <c r="Q274" s="29">
        <v>0.59689061862480497</v>
      </c>
      <c r="R274" s="29">
        <v>0.57670591171478747</v>
      </c>
      <c r="S274" s="29">
        <v>0.55720377943457733</v>
      </c>
      <c r="T274" s="29">
        <v>0.53836113955031628</v>
      </c>
      <c r="U274" s="29">
        <v>0.52015569038677911</v>
      </c>
      <c r="V274" s="29">
        <v>0.50256588443167061</v>
      </c>
      <c r="W274" s="478"/>
      <c r="X274" s="47"/>
    </row>
    <row r="275" spans="1:24" s="40" customFormat="1" ht="13.5" thickBot="1">
      <c r="A275" s="42"/>
      <c r="B275" s="20" t="s">
        <v>16</v>
      </c>
      <c r="C275" s="50">
        <f>C274*C273</f>
        <v>0</v>
      </c>
      <c r="D275" s="50">
        <f t="shared" ref="D275:V275" si="57">D274*D273</f>
        <v>0</v>
      </c>
      <c r="E275" s="50">
        <f t="shared" si="57"/>
        <v>1.4631515003059032E-2</v>
      </c>
      <c r="F275" s="50">
        <f t="shared" si="57"/>
        <v>0</v>
      </c>
      <c r="G275" s="50">
        <f t="shared" si="57"/>
        <v>0</v>
      </c>
      <c r="H275" s="50">
        <f t="shared" si="57"/>
        <v>0</v>
      </c>
      <c r="I275" s="50">
        <f t="shared" si="57"/>
        <v>0</v>
      </c>
      <c r="J275" s="50">
        <f t="shared" si="57"/>
        <v>0</v>
      </c>
      <c r="K275" s="50">
        <f t="shared" si="57"/>
        <v>0</v>
      </c>
      <c r="L275" s="50">
        <f t="shared" si="57"/>
        <v>0</v>
      </c>
      <c r="M275" s="50">
        <f t="shared" si="57"/>
        <v>0</v>
      </c>
      <c r="N275" s="50">
        <f t="shared" si="57"/>
        <v>0</v>
      </c>
      <c r="O275" s="50">
        <f t="shared" si="57"/>
        <v>0</v>
      </c>
      <c r="P275" s="50">
        <f t="shared" si="57"/>
        <v>0</v>
      </c>
      <c r="Q275" s="50">
        <f t="shared" si="57"/>
        <v>0</v>
      </c>
      <c r="R275" s="50">
        <f t="shared" si="57"/>
        <v>0</v>
      </c>
      <c r="S275" s="50">
        <f t="shared" si="57"/>
        <v>0</v>
      </c>
      <c r="T275" s="50">
        <f t="shared" si="57"/>
        <v>0</v>
      </c>
      <c r="U275" s="50">
        <f t="shared" si="57"/>
        <v>0</v>
      </c>
      <c r="V275" s="50">
        <f t="shared" si="57"/>
        <v>0</v>
      </c>
      <c r="W275" s="476">
        <f>SUM(C275:V275)</f>
        <v>1.4631515003059032E-2</v>
      </c>
      <c r="X275" s="52"/>
    </row>
    <row r="276" spans="1:24" s="40" customFormat="1">
      <c r="A276" s="357"/>
      <c r="B276" s="26"/>
      <c r="C276" s="35"/>
      <c r="D276" s="35"/>
      <c r="E276" s="35"/>
      <c r="F276" s="35"/>
      <c r="G276" s="35"/>
      <c r="H276" s="35"/>
      <c r="I276" s="35"/>
      <c r="J276" s="35"/>
      <c r="K276" s="35"/>
      <c r="L276" s="35"/>
      <c r="M276" s="35"/>
      <c r="N276" s="35"/>
      <c r="O276" s="35"/>
      <c r="P276" s="35"/>
      <c r="Q276" s="35"/>
      <c r="R276" s="35"/>
      <c r="S276" s="35"/>
      <c r="T276" s="35"/>
      <c r="U276" s="35"/>
      <c r="V276" s="35"/>
      <c r="W276" s="479"/>
      <c r="X276" s="46"/>
    </row>
    <row r="277" spans="1:24">
      <c r="A277" s="40"/>
      <c r="B277" s="37" t="s">
        <v>418</v>
      </c>
      <c r="C277" s="32">
        <v>0</v>
      </c>
      <c r="D277" s="32">
        <v>0</v>
      </c>
      <c r="E277" s="32">
        <v>1.3444444444444445E-2</v>
      </c>
      <c r="F277" s="32">
        <v>0</v>
      </c>
      <c r="G277" s="32">
        <v>0</v>
      </c>
      <c r="H277" s="32">
        <v>0</v>
      </c>
      <c r="I277" s="32">
        <v>0</v>
      </c>
      <c r="J277" s="32">
        <v>0</v>
      </c>
      <c r="K277" s="32">
        <v>0</v>
      </c>
      <c r="L277" s="32">
        <v>0</v>
      </c>
      <c r="M277" s="32">
        <v>0</v>
      </c>
      <c r="N277" s="32">
        <v>0</v>
      </c>
      <c r="O277" s="32">
        <v>0</v>
      </c>
      <c r="P277" s="32">
        <v>0</v>
      </c>
      <c r="Q277" s="32">
        <v>0</v>
      </c>
      <c r="R277" s="32">
        <v>0</v>
      </c>
      <c r="S277" s="32">
        <v>0</v>
      </c>
      <c r="T277" s="32">
        <v>0</v>
      </c>
      <c r="U277" s="32">
        <v>0</v>
      </c>
      <c r="V277" s="32">
        <v>0</v>
      </c>
      <c r="W277" s="477">
        <v>1.3444444444444445E-2</v>
      </c>
      <c r="X277" s="45">
        <v>6.7222222222222227E-4</v>
      </c>
    </row>
    <row r="278" spans="1:24" s="40" customFormat="1">
      <c r="A278" s="36"/>
      <c r="B278" s="37" t="s">
        <v>15</v>
      </c>
      <c r="C278" s="29">
        <v>0.96618357487922713</v>
      </c>
      <c r="D278" s="29">
        <v>0.93351070036640305</v>
      </c>
      <c r="E278" s="29">
        <v>0.90194270566802237</v>
      </c>
      <c r="F278" s="29">
        <v>0.87144222769857238</v>
      </c>
      <c r="G278" s="29">
        <v>0.84197316685852419</v>
      </c>
      <c r="H278" s="29">
        <v>0.81350064430775282</v>
      </c>
      <c r="I278" s="29">
        <v>0.78599096068381913</v>
      </c>
      <c r="J278" s="29">
        <v>0.75941155621625056</v>
      </c>
      <c r="K278" s="29">
        <v>0.73373097218961414</v>
      </c>
      <c r="L278" s="29">
        <v>0.70891881370977217</v>
      </c>
      <c r="M278" s="29">
        <v>0.68494571372924851</v>
      </c>
      <c r="N278" s="29">
        <v>0.66178329828912896</v>
      </c>
      <c r="O278" s="29">
        <v>0.63940415293635666</v>
      </c>
      <c r="P278" s="29">
        <v>0.61778179027667302</v>
      </c>
      <c r="Q278" s="29">
        <v>0.59689061862480497</v>
      </c>
      <c r="R278" s="29">
        <v>0.57670591171478747</v>
      </c>
      <c r="S278" s="29">
        <v>0.55720377943457733</v>
      </c>
      <c r="T278" s="29">
        <v>0.53836113955031628</v>
      </c>
      <c r="U278" s="29">
        <v>0.52015569038677911</v>
      </c>
      <c r="V278" s="29">
        <v>0.50256588443167061</v>
      </c>
      <c r="W278" s="478"/>
      <c r="X278" s="47"/>
    </row>
    <row r="279" spans="1:24" s="40" customFormat="1" ht="13.5" thickBot="1">
      <c r="A279" s="42"/>
      <c r="B279" s="20" t="s">
        <v>16</v>
      </c>
      <c r="C279" s="50">
        <f>C278*C277</f>
        <v>0</v>
      </c>
      <c r="D279" s="50">
        <f t="shared" ref="D279:V279" si="58">D278*D277</f>
        <v>0</v>
      </c>
      <c r="E279" s="50">
        <f t="shared" si="58"/>
        <v>1.2126118598425634E-2</v>
      </c>
      <c r="F279" s="50">
        <f t="shared" si="58"/>
        <v>0</v>
      </c>
      <c r="G279" s="50">
        <f t="shared" si="58"/>
        <v>0</v>
      </c>
      <c r="H279" s="50">
        <f t="shared" si="58"/>
        <v>0</v>
      </c>
      <c r="I279" s="50">
        <f t="shared" si="58"/>
        <v>0</v>
      </c>
      <c r="J279" s="50">
        <f t="shared" si="58"/>
        <v>0</v>
      </c>
      <c r="K279" s="50">
        <f t="shared" si="58"/>
        <v>0</v>
      </c>
      <c r="L279" s="50">
        <f t="shared" si="58"/>
        <v>0</v>
      </c>
      <c r="M279" s="50">
        <f t="shared" si="58"/>
        <v>0</v>
      </c>
      <c r="N279" s="50">
        <f t="shared" si="58"/>
        <v>0</v>
      </c>
      <c r="O279" s="50">
        <f t="shared" si="58"/>
        <v>0</v>
      </c>
      <c r="P279" s="50">
        <f t="shared" si="58"/>
        <v>0</v>
      </c>
      <c r="Q279" s="50">
        <f t="shared" si="58"/>
        <v>0</v>
      </c>
      <c r="R279" s="50">
        <f t="shared" si="58"/>
        <v>0</v>
      </c>
      <c r="S279" s="50">
        <f t="shared" si="58"/>
        <v>0</v>
      </c>
      <c r="T279" s="50">
        <f t="shared" si="58"/>
        <v>0</v>
      </c>
      <c r="U279" s="50">
        <f t="shared" si="58"/>
        <v>0</v>
      </c>
      <c r="V279" s="50">
        <f t="shared" si="58"/>
        <v>0</v>
      </c>
      <c r="W279" s="476">
        <f>SUM(C279:V279)</f>
        <v>1.2126118598425634E-2</v>
      </c>
      <c r="X279" s="52"/>
    </row>
    <row r="280" spans="1:24" s="40" customFormat="1">
      <c r="A280" s="357"/>
      <c r="B280" s="26"/>
      <c r="C280" s="35"/>
      <c r="D280" s="35"/>
      <c r="E280" s="35"/>
      <c r="F280" s="35"/>
      <c r="G280" s="35"/>
      <c r="H280" s="35"/>
      <c r="I280" s="35"/>
      <c r="J280" s="35"/>
      <c r="K280" s="35"/>
      <c r="L280" s="35"/>
      <c r="M280" s="35"/>
      <c r="N280" s="35"/>
      <c r="O280" s="35"/>
      <c r="P280" s="35"/>
      <c r="Q280" s="35"/>
      <c r="R280" s="35"/>
      <c r="S280" s="35"/>
      <c r="T280" s="35"/>
      <c r="U280" s="35"/>
      <c r="V280" s="35"/>
      <c r="W280" s="479"/>
      <c r="X280" s="46"/>
    </row>
    <row r="281" spans="1:24">
      <c r="A281" s="40"/>
      <c r="B281" s="37" t="s">
        <v>419</v>
      </c>
      <c r="C281" s="32">
        <v>0</v>
      </c>
      <c r="D281" s="32">
        <v>0</v>
      </c>
      <c r="E281" s="32">
        <v>1.8444444444444444E-2</v>
      </c>
      <c r="F281" s="32">
        <v>0</v>
      </c>
      <c r="G281" s="32">
        <v>0</v>
      </c>
      <c r="H281" s="32">
        <v>0</v>
      </c>
      <c r="I281" s="32">
        <v>0</v>
      </c>
      <c r="J281" s="32">
        <v>0</v>
      </c>
      <c r="K281" s="32">
        <v>0</v>
      </c>
      <c r="L281" s="32">
        <v>0</v>
      </c>
      <c r="M281" s="32">
        <v>0</v>
      </c>
      <c r="N281" s="32">
        <v>0</v>
      </c>
      <c r="O281" s="32">
        <v>0</v>
      </c>
      <c r="P281" s="32">
        <v>0</v>
      </c>
      <c r="Q281" s="32">
        <v>0</v>
      </c>
      <c r="R281" s="32">
        <v>0</v>
      </c>
      <c r="S281" s="32">
        <v>0</v>
      </c>
      <c r="T281" s="32">
        <v>0</v>
      </c>
      <c r="U281" s="32">
        <v>0</v>
      </c>
      <c r="V281" s="32">
        <v>0</v>
      </c>
      <c r="W281" s="477">
        <v>1.8444444444444444E-2</v>
      </c>
      <c r="X281" s="45">
        <v>9.2222222222222217E-4</v>
      </c>
    </row>
    <row r="282" spans="1:24" s="40" customFormat="1">
      <c r="A282" s="36"/>
      <c r="B282" s="37" t="s">
        <v>15</v>
      </c>
      <c r="C282" s="29">
        <v>0.96618357487922713</v>
      </c>
      <c r="D282" s="29">
        <v>0.93351070036640305</v>
      </c>
      <c r="E282" s="29">
        <v>0.90194270566802237</v>
      </c>
      <c r="F282" s="29">
        <v>0.87144222769857238</v>
      </c>
      <c r="G282" s="29">
        <v>0.84197316685852419</v>
      </c>
      <c r="H282" s="29">
        <v>0.81350064430775282</v>
      </c>
      <c r="I282" s="29">
        <v>0.78599096068381913</v>
      </c>
      <c r="J282" s="29">
        <v>0.75941155621625056</v>
      </c>
      <c r="K282" s="29">
        <v>0.73373097218961414</v>
      </c>
      <c r="L282" s="29">
        <v>0.70891881370977217</v>
      </c>
      <c r="M282" s="29">
        <v>0.68494571372924851</v>
      </c>
      <c r="N282" s="29">
        <v>0.66178329828912896</v>
      </c>
      <c r="O282" s="29">
        <v>0.63940415293635666</v>
      </c>
      <c r="P282" s="29">
        <v>0.61778179027667302</v>
      </c>
      <c r="Q282" s="29">
        <v>0.59689061862480497</v>
      </c>
      <c r="R282" s="29">
        <v>0.57670591171478747</v>
      </c>
      <c r="S282" s="29">
        <v>0.55720377943457733</v>
      </c>
      <c r="T282" s="29">
        <v>0.53836113955031628</v>
      </c>
      <c r="U282" s="29">
        <v>0.52015569038677911</v>
      </c>
      <c r="V282" s="29">
        <v>0.50256588443167061</v>
      </c>
      <c r="W282" s="478"/>
      <c r="X282" s="47"/>
    </row>
    <row r="283" spans="1:24" s="40" customFormat="1" ht="13.5" thickBot="1">
      <c r="A283" s="42"/>
      <c r="B283" s="20" t="s">
        <v>16</v>
      </c>
      <c r="C283" s="50">
        <f>C282*C281</f>
        <v>0</v>
      </c>
      <c r="D283" s="50">
        <f t="shared" ref="D283:V283" si="59">D282*D281</f>
        <v>0</v>
      </c>
      <c r="E283" s="50">
        <f t="shared" si="59"/>
        <v>1.6635832126765747E-2</v>
      </c>
      <c r="F283" s="50">
        <f t="shared" si="59"/>
        <v>0</v>
      </c>
      <c r="G283" s="50">
        <f t="shared" si="59"/>
        <v>0</v>
      </c>
      <c r="H283" s="50">
        <f t="shared" si="59"/>
        <v>0</v>
      </c>
      <c r="I283" s="50">
        <f t="shared" si="59"/>
        <v>0</v>
      </c>
      <c r="J283" s="50">
        <f t="shared" si="59"/>
        <v>0</v>
      </c>
      <c r="K283" s="50">
        <f t="shared" si="59"/>
        <v>0</v>
      </c>
      <c r="L283" s="50">
        <f t="shared" si="59"/>
        <v>0</v>
      </c>
      <c r="M283" s="50">
        <f t="shared" si="59"/>
        <v>0</v>
      </c>
      <c r="N283" s="50">
        <f t="shared" si="59"/>
        <v>0</v>
      </c>
      <c r="O283" s="50">
        <f t="shared" si="59"/>
        <v>0</v>
      </c>
      <c r="P283" s="50">
        <f t="shared" si="59"/>
        <v>0</v>
      </c>
      <c r="Q283" s="50">
        <f t="shared" si="59"/>
        <v>0</v>
      </c>
      <c r="R283" s="50">
        <f t="shared" si="59"/>
        <v>0</v>
      </c>
      <c r="S283" s="50">
        <f t="shared" si="59"/>
        <v>0</v>
      </c>
      <c r="T283" s="50">
        <f t="shared" si="59"/>
        <v>0</v>
      </c>
      <c r="U283" s="50">
        <f t="shared" si="59"/>
        <v>0</v>
      </c>
      <c r="V283" s="50">
        <f t="shared" si="59"/>
        <v>0</v>
      </c>
      <c r="W283" s="476">
        <f>SUM(C283:V283)</f>
        <v>1.6635832126765747E-2</v>
      </c>
      <c r="X283" s="52"/>
    </row>
    <row r="284" spans="1:24" s="40" customFormat="1">
      <c r="A284" s="357"/>
      <c r="B284" s="26"/>
      <c r="C284" s="35"/>
      <c r="D284" s="35"/>
      <c r="E284" s="35"/>
      <c r="F284" s="35"/>
      <c r="G284" s="35"/>
      <c r="H284" s="35"/>
      <c r="I284" s="35"/>
      <c r="J284" s="35"/>
      <c r="K284" s="35"/>
      <c r="L284" s="35"/>
      <c r="M284" s="35"/>
      <c r="N284" s="35"/>
      <c r="O284" s="35"/>
      <c r="P284" s="35"/>
      <c r="Q284" s="35"/>
      <c r="R284" s="35"/>
      <c r="S284" s="35"/>
      <c r="T284" s="35"/>
      <c r="U284" s="35"/>
      <c r="V284" s="35"/>
      <c r="W284" s="479"/>
      <c r="X284" s="46"/>
    </row>
    <row r="285" spans="1:24">
      <c r="A285" s="40"/>
      <c r="B285" s="37" t="s">
        <v>420</v>
      </c>
      <c r="C285" s="32">
        <v>0</v>
      </c>
      <c r="D285" s="32">
        <v>0</v>
      </c>
      <c r="E285" s="32">
        <v>1.1777777777777778E-2</v>
      </c>
      <c r="F285" s="32">
        <v>0</v>
      </c>
      <c r="G285" s="32">
        <v>0</v>
      </c>
      <c r="H285" s="32">
        <v>0</v>
      </c>
      <c r="I285" s="32">
        <v>0</v>
      </c>
      <c r="J285" s="32">
        <v>0</v>
      </c>
      <c r="K285" s="32">
        <v>0</v>
      </c>
      <c r="L285" s="32">
        <v>0</v>
      </c>
      <c r="M285" s="32">
        <v>0</v>
      </c>
      <c r="N285" s="32">
        <v>0</v>
      </c>
      <c r="O285" s="32">
        <v>0</v>
      </c>
      <c r="P285" s="32">
        <v>0</v>
      </c>
      <c r="Q285" s="32">
        <v>0</v>
      </c>
      <c r="R285" s="32">
        <v>0</v>
      </c>
      <c r="S285" s="32">
        <v>0</v>
      </c>
      <c r="T285" s="32">
        <v>0</v>
      </c>
      <c r="U285" s="32">
        <v>0</v>
      </c>
      <c r="V285" s="32">
        <v>0</v>
      </c>
      <c r="W285" s="477">
        <v>1.1777777777777778E-2</v>
      </c>
      <c r="X285" s="45">
        <v>5.888888888888889E-4</v>
      </c>
    </row>
    <row r="286" spans="1:24" s="40" customFormat="1">
      <c r="A286" s="36"/>
      <c r="B286" s="37" t="s">
        <v>15</v>
      </c>
      <c r="C286" s="29">
        <v>0.96618357487922713</v>
      </c>
      <c r="D286" s="29">
        <v>0.93351070036640305</v>
      </c>
      <c r="E286" s="29">
        <v>0.90194270566802237</v>
      </c>
      <c r="F286" s="29">
        <v>0.87144222769857238</v>
      </c>
      <c r="G286" s="29">
        <v>0.84197316685852419</v>
      </c>
      <c r="H286" s="29">
        <v>0.81350064430775282</v>
      </c>
      <c r="I286" s="29">
        <v>0.78599096068381913</v>
      </c>
      <c r="J286" s="29">
        <v>0.75941155621625056</v>
      </c>
      <c r="K286" s="29">
        <v>0.73373097218961414</v>
      </c>
      <c r="L286" s="29">
        <v>0.70891881370977217</v>
      </c>
      <c r="M286" s="29">
        <v>0.68494571372924851</v>
      </c>
      <c r="N286" s="29">
        <v>0.66178329828912896</v>
      </c>
      <c r="O286" s="29">
        <v>0.63940415293635666</v>
      </c>
      <c r="P286" s="29">
        <v>0.61778179027667302</v>
      </c>
      <c r="Q286" s="29">
        <v>0.59689061862480497</v>
      </c>
      <c r="R286" s="29">
        <v>0.57670591171478747</v>
      </c>
      <c r="S286" s="29">
        <v>0.55720377943457733</v>
      </c>
      <c r="T286" s="29">
        <v>0.53836113955031628</v>
      </c>
      <c r="U286" s="29">
        <v>0.52015569038677911</v>
      </c>
      <c r="V286" s="29">
        <v>0.50256588443167061</v>
      </c>
      <c r="W286" s="478"/>
      <c r="X286" s="47"/>
    </row>
    <row r="287" spans="1:24" s="40" customFormat="1" ht="13.5" thickBot="1">
      <c r="A287" s="42"/>
      <c r="B287" s="20" t="s">
        <v>16</v>
      </c>
      <c r="C287" s="50">
        <f>C286*C285</f>
        <v>0</v>
      </c>
      <c r="D287" s="50">
        <f t="shared" ref="D287:V287" si="60">D286*D285</f>
        <v>0</v>
      </c>
      <c r="E287" s="50">
        <f t="shared" si="60"/>
        <v>1.0622880755645596E-2</v>
      </c>
      <c r="F287" s="50">
        <f t="shared" si="60"/>
        <v>0</v>
      </c>
      <c r="G287" s="50">
        <f t="shared" si="60"/>
        <v>0</v>
      </c>
      <c r="H287" s="50">
        <f t="shared" si="60"/>
        <v>0</v>
      </c>
      <c r="I287" s="50">
        <f t="shared" si="60"/>
        <v>0</v>
      </c>
      <c r="J287" s="50">
        <f t="shared" si="60"/>
        <v>0</v>
      </c>
      <c r="K287" s="50">
        <f t="shared" si="60"/>
        <v>0</v>
      </c>
      <c r="L287" s="50">
        <f t="shared" si="60"/>
        <v>0</v>
      </c>
      <c r="M287" s="50">
        <f t="shared" si="60"/>
        <v>0</v>
      </c>
      <c r="N287" s="50">
        <f t="shared" si="60"/>
        <v>0</v>
      </c>
      <c r="O287" s="50">
        <f t="shared" si="60"/>
        <v>0</v>
      </c>
      <c r="P287" s="50">
        <f t="shared" si="60"/>
        <v>0</v>
      </c>
      <c r="Q287" s="50">
        <f t="shared" si="60"/>
        <v>0</v>
      </c>
      <c r="R287" s="50">
        <f t="shared" si="60"/>
        <v>0</v>
      </c>
      <c r="S287" s="50">
        <f t="shared" si="60"/>
        <v>0</v>
      </c>
      <c r="T287" s="50">
        <f t="shared" si="60"/>
        <v>0</v>
      </c>
      <c r="U287" s="50">
        <f t="shared" si="60"/>
        <v>0</v>
      </c>
      <c r="V287" s="50">
        <f t="shared" si="60"/>
        <v>0</v>
      </c>
      <c r="W287" s="476">
        <f>SUM(C287:V287)</f>
        <v>1.0622880755645596E-2</v>
      </c>
      <c r="X287" s="52"/>
    </row>
    <row r="288" spans="1:24" s="40" customFormat="1">
      <c r="A288" s="357"/>
      <c r="B288" s="26"/>
      <c r="C288" s="35"/>
      <c r="D288" s="35"/>
      <c r="E288" s="35"/>
      <c r="F288" s="35"/>
      <c r="G288" s="35"/>
      <c r="H288" s="35"/>
      <c r="I288" s="35"/>
      <c r="J288" s="35"/>
      <c r="K288" s="35"/>
      <c r="L288" s="35"/>
      <c r="M288" s="35"/>
      <c r="N288" s="35"/>
      <c r="O288" s="35"/>
      <c r="P288" s="35"/>
      <c r="Q288" s="35"/>
      <c r="R288" s="35"/>
      <c r="S288" s="35"/>
      <c r="T288" s="35"/>
      <c r="U288" s="35"/>
      <c r="V288" s="35"/>
      <c r="W288" s="479"/>
      <c r="X288" s="46"/>
    </row>
    <row r="289" spans="1:24">
      <c r="A289" s="40"/>
      <c r="B289" s="37" t="s">
        <v>421</v>
      </c>
      <c r="C289" s="32">
        <v>0</v>
      </c>
      <c r="D289" s="32">
        <v>0</v>
      </c>
      <c r="E289" s="32">
        <v>1.6222222222222225E-2</v>
      </c>
      <c r="F289" s="32">
        <v>0</v>
      </c>
      <c r="G289" s="32">
        <v>0</v>
      </c>
      <c r="H289" s="32">
        <v>0</v>
      </c>
      <c r="I289" s="32">
        <v>0</v>
      </c>
      <c r="J289" s="32">
        <v>0</v>
      </c>
      <c r="K289" s="32">
        <v>0</v>
      </c>
      <c r="L289" s="32">
        <v>0</v>
      </c>
      <c r="M289" s="32">
        <v>0</v>
      </c>
      <c r="N289" s="32">
        <v>0</v>
      </c>
      <c r="O289" s="32">
        <v>0</v>
      </c>
      <c r="P289" s="32">
        <v>0</v>
      </c>
      <c r="Q289" s="32">
        <v>0</v>
      </c>
      <c r="R289" s="32">
        <v>0</v>
      </c>
      <c r="S289" s="32">
        <v>0</v>
      </c>
      <c r="T289" s="32">
        <v>0</v>
      </c>
      <c r="U289" s="32">
        <v>0</v>
      </c>
      <c r="V289" s="32">
        <v>0</v>
      </c>
      <c r="W289" s="477">
        <v>1.6222222222222225E-2</v>
      </c>
      <c r="X289" s="45">
        <v>8.1111111111111119E-4</v>
      </c>
    </row>
    <row r="290" spans="1:24" s="40" customFormat="1">
      <c r="A290" s="36"/>
      <c r="B290" s="37" t="s">
        <v>15</v>
      </c>
      <c r="C290" s="29">
        <v>0.96618357487922713</v>
      </c>
      <c r="D290" s="29">
        <v>0.93351070036640305</v>
      </c>
      <c r="E290" s="29">
        <v>0.90194270566802237</v>
      </c>
      <c r="F290" s="29">
        <v>0.87144222769857238</v>
      </c>
      <c r="G290" s="29">
        <v>0.84197316685852419</v>
      </c>
      <c r="H290" s="29">
        <v>0.81350064430775282</v>
      </c>
      <c r="I290" s="29">
        <v>0.78599096068381913</v>
      </c>
      <c r="J290" s="29">
        <v>0.75941155621625056</v>
      </c>
      <c r="K290" s="29">
        <v>0.73373097218961414</v>
      </c>
      <c r="L290" s="29">
        <v>0.70891881370977217</v>
      </c>
      <c r="M290" s="29">
        <v>0.68494571372924851</v>
      </c>
      <c r="N290" s="29">
        <v>0.66178329828912896</v>
      </c>
      <c r="O290" s="29">
        <v>0.63940415293635666</v>
      </c>
      <c r="P290" s="29">
        <v>0.61778179027667302</v>
      </c>
      <c r="Q290" s="29">
        <v>0.59689061862480497</v>
      </c>
      <c r="R290" s="29">
        <v>0.57670591171478747</v>
      </c>
      <c r="S290" s="29">
        <v>0.55720377943457733</v>
      </c>
      <c r="T290" s="29">
        <v>0.53836113955031628</v>
      </c>
      <c r="U290" s="29">
        <v>0.52015569038677911</v>
      </c>
      <c r="V290" s="29">
        <v>0.50256588443167061</v>
      </c>
      <c r="W290" s="478"/>
      <c r="X290" s="47"/>
    </row>
    <row r="291" spans="1:24" s="40" customFormat="1" ht="13.5" thickBot="1">
      <c r="A291" s="42"/>
      <c r="B291" s="20" t="s">
        <v>16</v>
      </c>
      <c r="C291" s="50">
        <f>C290*C289</f>
        <v>0</v>
      </c>
      <c r="D291" s="50">
        <f t="shared" ref="D291:V291" si="61">D290*D289</f>
        <v>0</v>
      </c>
      <c r="E291" s="50">
        <f t="shared" si="61"/>
        <v>1.4631515003059032E-2</v>
      </c>
      <c r="F291" s="50">
        <f t="shared" si="61"/>
        <v>0</v>
      </c>
      <c r="G291" s="50">
        <f t="shared" si="61"/>
        <v>0</v>
      </c>
      <c r="H291" s="50">
        <f t="shared" si="61"/>
        <v>0</v>
      </c>
      <c r="I291" s="50">
        <f t="shared" si="61"/>
        <v>0</v>
      </c>
      <c r="J291" s="50">
        <f t="shared" si="61"/>
        <v>0</v>
      </c>
      <c r="K291" s="50">
        <f t="shared" si="61"/>
        <v>0</v>
      </c>
      <c r="L291" s="50">
        <f t="shared" si="61"/>
        <v>0</v>
      </c>
      <c r="M291" s="50">
        <f t="shared" si="61"/>
        <v>0</v>
      </c>
      <c r="N291" s="50">
        <f t="shared" si="61"/>
        <v>0</v>
      </c>
      <c r="O291" s="50">
        <f t="shared" si="61"/>
        <v>0</v>
      </c>
      <c r="P291" s="50">
        <f t="shared" si="61"/>
        <v>0</v>
      </c>
      <c r="Q291" s="50">
        <f t="shared" si="61"/>
        <v>0</v>
      </c>
      <c r="R291" s="50">
        <f t="shared" si="61"/>
        <v>0</v>
      </c>
      <c r="S291" s="50">
        <f t="shared" si="61"/>
        <v>0</v>
      </c>
      <c r="T291" s="50">
        <f t="shared" si="61"/>
        <v>0</v>
      </c>
      <c r="U291" s="50">
        <f t="shared" si="61"/>
        <v>0</v>
      </c>
      <c r="V291" s="50">
        <f t="shared" si="61"/>
        <v>0</v>
      </c>
      <c r="W291" s="476">
        <f>SUM(C291:V291)</f>
        <v>1.4631515003059032E-2</v>
      </c>
      <c r="X291" s="52"/>
    </row>
    <row r="292" spans="1:24" s="40" customFormat="1">
      <c r="A292" s="357"/>
      <c r="B292" s="26"/>
      <c r="C292" s="35"/>
      <c r="D292" s="35"/>
      <c r="E292" s="35"/>
      <c r="F292" s="35"/>
      <c r="G292" s="35"/>
      <c r="H292" s="35"/>
      <c r="I292" s="35"/>
      <c r="J292" s="35"/>
      <c r="K292" s="35"/>
      <c r="L292" s="35"/>
      <c r="M292" s="35"/>
      <c r="N292" s="35"/>
      <c r="O292" s="35"/>
      <c r="P292" s="35"/>
      <c r="Q292" s="35"/>
      <c r="R292" s="35"/>
      <c r="S292" s="35"/>
      <c r="T292" s="35"/>
      <c r="U292" s="35"/>
      <c r="V292" s="35"/>
      <c r="W292" s="481"/>
      <c r="X292" s="482"/>
    </row>
    <row r="293" spans="1:24">
      <c r="W293" s="483"/>
      <c r="X293" s="373"/>
    </row>
    <row r="294" spans="1:24">
      <c r="W294" s="483"/>
      <c r="X294" s="373"/>
    </row>
  </sheetData>
  <sheetProtection password="8725" sheet="1" objects="1" scenarios="1"/>
  <mergeCells count="31">
    <mergeCell ref="B6:H6"/>
    <mergeCell ref="B7:H7"/>
    <mergeCell ref="A11:H11"/>
    <mergeCell ref="A14:H14"/>
    <mergeCell ref="B17:B18"/>
    <mergeCell ref="C17:H17"/>
    <mergeCell ref="B24:B25"/>
    <mergeCell ref="C24:H24"/>
    <mergeCell ref="B34:B35"/>
    <mergeCell ref="C34:H34"/>
    <mergeCell ref="B47:B48"/>
    <mergeCell ref="C47:H47"/>
    <mergeCell ref="B108:B109"/>
    <mergeCell ref="C108:H108"/>
    <mergeCell ref="B54:B55"/>
    <mergeCell ref="C54:H54"/>
    <mergeCell ref="B64:B65"/>
    <mergeCell ref="C64:H64"/>
    <mergeCell ref="A79:H79"/>
    <mergeCell ref="A80:H80"/>
    <mergeCell ref="A88:H88"/>
    <mergeCell ref="B91:B92"/>
    <mergeCell ref="C91:H91"/>
    <mergeCell ref="B97:B98"/>
    <mergeCell ref="C97:H97"/>
    <mergeCell ref="A134:X134"/>
    <mergeCell ref="W135:W136"/>
    <mergeCell ref="X135:X136"/>
    <mergeCell ref="A200:X200"/>
    <mergeCell ref="W201:W202"/>
    <mergeCell ref="X201:X202"/>
  </mergeCells>
  <pageMargins left="0.7" right="0.7" top="0.75" bottom="0.75" header="0.3" footer="0.3"/>
  <pageSetup paperSize="9" scale="65" orientation="portrait" r:id="rId1"/>
  <rowBreaks count="2" manualBreakCount="2">
    <brk id="81" max="23" man="1"/>
    <brk id="133" max="16383" man="1"/>
  </rowBreaks>
  <colBreaks count="1" manualBreakCount="1">
    <brk id="8" max="130" man="1"/>
  </colBreaks>
</worksheet>
</file>

<file path=xl/worksheets/sheet8.xml><?xml version="1.0" encoding="utf-8"?>
<worksheet xmlns="http://schemas.openxmlformats.org/spreadsheetml/2006/main" xmlns:r="http://schemas.openxmlformats.org/officeDocument/2006/relationships">
  <dimension ref="A1:J227"/>
  <sheetViews>
    <sheetView zoomScale="80" zoomScaleNormal="80" workbookViewId="0">
      <selection activeCell="B7" sqref="B7"/>
    </sheetView>
  </sheetViews>
  <sheetFormatPr defaultRowHeight="12.75"/>
  <cols>
    <col min="1" max="1" width="14.125" style="111" customWidth="1"/>
    <col min="2" max="2" width="54.875" style="111" customWidth="1"/>
    <col min="3" max="3" width="49.375" style="111" customWidth="1"/>
    <col min="4" max="4" width="22.25" style="111" bestFit="1" customWidth="1"/>
    <col min="5" max="5" width="15.125" style="111" bestFit="1" customWidth="1"/>
    <col min="6" max="6" width="27.5" style="111" customWidth="1"/>
    <col min="7" max="8" width="9.25" style="111" bestFit="1" customWidth="1"/>
    <col min="9" max="9" width="32.5" style="111" customWidth="1"/>
    <col min="10" max="16384" width="9" style="111"/>
  </cols>
  <sheetData>
    <row r="1" spans="1:10" s="80" customFormat="1" ht="33" customHeight="1">
      <c r="A1" s="104" t="s">
        <v>428</v>
      </c>
      <c r="E1" s="484"/>
      <c r="F1" s="485"/>
      <c r="G1" s="486"/>
    </row>
    <row r="2" spans="1:10" ht="51" customHeight="1">
      <c r="A2" s="856" t="s">
        <v>429</v>
      </c>
      <c r="B2" s="856"/>
      <c r="C2" s="856"/>
      <c r="D2" s="856"/>
      <c r="E2" s="856"/>
      <c r="F2" s="856"/>
      <c r="G2" s="856"/>
      <c r="H2" s="856"/>
      <c r="I2" s="856"/>
      <c r="J2" s="487"/>
    </row>
    <row r="3" spans="1:10" ht="25.5" customHeight="1">
      <c r="A3" s="110" t="s">
        <v>780</v>
      </c>
      <c r="B3" s="538"/>
      <c r="C3" s="538"/>
      <c r="D3" s="538"/>
      <c r="E3" s="538"/>
      <c r="F3" s="538"/>
      <c r="G3" s="538"/>
      <c r="H3" s="538"/>
      <c r="I3" s="538"/>
      <c r="J3" s="487"/>
    </row>
    <row r="5" spans="1:10" ht="23.25" customHeight="1">
      <c r="A5" s="491" t="s">
        <v>431</v>
      </c>
      <c r="B5" s="312"/>
      <c r="C5" s="312"/>
      <c r="D5" s="312"/>
      <c r="E5" s="492"/>
      <c r="F5" s="312"/>
      <c r="G5" s="312"/>
      <c r="H5" s="312"/>
      <c r="I5" s="312"/>
    </row>
    <row r="6" spans="1:10" ht="13.5" thickBot="1">
      <c r="A6" s="493" t="s">
        <v>432</v>
      </c>
      <c r="B6" s="84"/>
      <c r="C6" s="84"/>
      <c r="D6" s="84"/>
      <c r="E6" s="494"/>
      <c r="F6" s="84"/>
      <c r="G6" s="84"/>
      <c r="H6" s="84"/>
      <c r="I6" s="84"/>
    </row>
    <row r="7" spans="1:10" ht="39" thickBot="1">
      <c r="A7" s="495" t="s">
        <v>34</v>
      </c>
      <c r="B7" s="496" t="s">
        <v>35</v>
      </c>
      <c r="C7" s="497" t="s">
        <v>430</v>
      </c>
      <c r="D7" s="498" t="s">
        <v>433</v>
      </c>
      <c r="E7" s="498" t="s">
        <v>434</v>
      </c>
      <c r="F7" s="497" t="s">
        <v>435</v>
      </c>
      <c r="G7" s="497" t="s">
        <v>436</v>
      </c>
      <c r="H7" s="497" t="s">
        <v>437</v>
      </c>
      <c r="I7" s="499" t="s">
        <v>438</v>
      </c>
    </row>
    <row r="8" spans="1:10" ht="293.25">
      <c r="A8" s="500" t="s">
        <v>56</v>
      </c>
      <c r="B8" s="488" t="s">
        <v>439</v>
      </c>
      <c r="C8" s="501" t="s">
        <v>440</v>
      </c>
      <c r="D8" s="502">
        <v>0.61499999999999999</v>
      </c>
      <c r="E8" s="503">
        <v>5</v>
      </c>
      <c r="F8" s="504">
        <v>0</v>
      </c>
      <c r="G8" s="504">
        <v>0</v>
      </c>
      <c r="H8" s="504">
        <v>0</v>
      </c>
      <c r="I8" s="505" t="s">
        <v>58</v>
      </c>
    </row>
    <row r="9" spans="1:10" ht="140.25">
      <c r="A9" s="506" t="s">
        <v>441</v>
      </c>
      <c r="B9" s="98" t="s">
        <v>442</v>
      </c>
      <c r="C9" s="94" t="s">
        <v>443</v>
      </c>
      <c r="D9" s="489">
        <v>0.4</v>
      </c>
      <c r="E9" s="489">
        <v>0.4</v>
      </c>
      <c r="F9" s="100">
        <v>0</v>
      </c>
      <c r="G9" s="100">
        <v>0</v>
      </c>
      <c r="H9" s="98" t="s">
        <v>58</v>
      </c>
      <c r="I9" s="507">
        <v>2014</v>
      </c>
    </row>
    <row r="10" spans="1:10" ht="12.75" customHeight="1">
      <c r="A10" s="674" t="s">
        <v>149</v>
      </c>
      <c r="B10" s="98" t="s">
        <v>444</v>
      </c>
      <c r="C10" s="98"/>
      <c r="D10" s="98"/>
      <c r="E10" s="98"/>
      <c r="F10" s="98"/>
      <c r="G10" s="98"/>
      <c r="H10" s="98"/>
      <c r="I10" s="531"/>
    </row>
    <row r="11" spans="1:10" ht="12.75" customHeight="1">
      <c r="A11" s="675"/>
      <c r="B11" s="676" t="s">
        <v>445</v>
      </c>
      <c r="C11" s="677"/>
      <c r="D11" s="677"/>
      <c r="E11" s="677"/>
      <c r="F11" s="677"/>
      <c r="G11" s="677"/>
      <c r="H11" s="677"/>
      <c r="I11" s="678"/>
    </row>
    <row r="12" spans="1:10" ht="153">
      <c r="A12" s="675"/>
      <c r="B12" s="94" t="s">
        <v>446</v>
      </c>
      <c r="C12" s="508" t="s">
        <v>447</v>
      </c>
      <c r="D12" s="490" t="s">
        <v>448</v>
      </c>
      <c r="E12" s="490" t="s">
        <v>448</v>
      </c>
      <c r="F12" s="100">
        <v>0</v>
      </c>
      <c r="G12" s="100">
        <v>0</v>
      </c>
      <c r="H12" s="98" t="s">
        <v>58</v>
      </c>
      <c r="I12" s="507">
        <v>2015</v>
      </c>
    </row>
    <row r="13" spans="1:10">
      <c r="A13" s="675"/>
      <c r="B13" s="676" t="s">
        <v>449</v>
      </c>
      <c r="C13" s="677"/>
      <c r="D13" s="677"/>
      <c r="E13" s="677"/>
      <c r="F13" s="677"/>
      <c r="G13" s="677"/>
      <c r="H13" s="677"/>
      <c r="I13" s="678"/>
    </row>
    <row r="14" spans="1:10" ht="89.25">
      <c r="A14" s="675"/>
      <c r="B14" s="94" t="s">
        <v>450</v>
      </c>
      <c r="C14" s="94"/>
      <c r="D14" s="490" t="s">
        <v>448</v>
      </c>
      <c r="E14" s="490" t="s">
        <v>448</v>
      </c>
      <c r="F14" s="100">
        <v>0</v>
      </c>
      <c r="G14" s="100">
        <v>0</v>
      </c>
      <c r="H14" s="98" t="s">
        <v>58</v>
      </c>
      <c r="I14" s="507">
        <v>2015</v>
      </c>
    </row>
    <row r="15" spans="1:10">
      <c r="A15" s="675"/>
      <c r="B15" s="676" t="s">
        <v>451</v>
      </c>
      <c r="C15" s="677"/>
      <c r="D15" s="677"/>
      <c r="E15" s="677"/>
      <c r="F15" s="677"/>
      <c r="G15" s="677"/>
      <c r="H15" s="677"/>
      <c r="I15" s="678"/>
    </row>
    <row r="16" spans="1:10" ht="76.5">
      <c r="A16" s="675"/>
      <c r="B16" s="94" t="s">
        <v>452</v>
      </c>
      <c r="C16" s="94" t="s">
        <v>453</v>
      </c>
      <c r="D16" s="490" t="s">
        <v>448</v>
      </c>
      <c r="E16" s="490" t="s">
        <v>448</v>
      </c>
      <c r="F16" s="100">
        <v>0</v>
      </c>
      <c r="G16" s="100">
        <v>0</v>
      </c>
      <c r="H16" s="98" t="s">
        <v>58</v>
      </c>
      <c r="I16" s="507">
        <v>2015</v>
      </c>
    </row>
    <row r="17" spans="1:9">
      <c r="A17" s="675"/>
      <c r="B17" s="676" t="s">
        <v>454</v>
      </c>
      <c r="C17" s="677"/>
      <c r="D17" s="677"/>
      <c r="E17" s="677"/>
      <c r="F17" s="677"/>
      <c r="G17" s="677"/>
      <c r="H17" s="677"/>
      <c r="I17" s="678"/>
    </row>
    <row r="18" spans="1:9" ht="51">
      <c r="A18" s="679"/>
      <c r="B18" s="98" t="s">
        <v>455</v>
      </c>
      <c r="C18" s="94" t="s">
        <v>456</v>
      </c>
      <c r="D18" s="509">
        <v>0.1</v>
      </c>
      <c r="E18" s="509">
        <v>0.5</v>
      </c>
      <c r="F18" s="301">
        <v>0</v>
      </c>
      <c r="G18" s="301">
        <v>0</v>
      </c>
      <c r="H18" s="301">
        <v>2013</v>
      </c>
      <c r="I18" s="510">
        <v>2015</v>
      </c>
    </row>
    <row r="19" spans="1:9" ht="12.75" customHeight="1">
      <c r="A19" s="674" t="s">
        <v>457</v>
      </c>
      <c r="B19" s="98" t="s">
        <v>458</v>
      </c>
      <c r="C19" s="98"/>
      <c r="D19" s="98"/>
      <c r="E19" s="98"/>
      <c r="F19" s="98"/>
      <c r="G19" s="98"/>
      <c r="H19" s="98"/>
      <c r="I19" s="531"/>
    </row>
    <row r="20" spans="1:9" ht="63.75">
      <c r="A20" s="675"/>
      <c r="B20" s="98" t="s">
        <v>459</v>
      </c>
      <c r="C20" s="94" t="s">
        <v>460</v>
      </c>
      <c r="D20" s="490">
        <v>1.4</v>
      </c>
      <c r="E20" s="490">
        <v>2.8</v>
      </c>
      <c r="F20" s="94" t="s">
        <v>461</v>
      </c>
      <c r="G20" s="94" t="s">
        <v>461</v>
      </c>
      <c r="H20" s="94" t="s">
        <v>461</v>
      </c>
      <c r="I20" s="511" t="s">
        <v>462</v>
      </c>
    </row>
    <row r="21" spans="1:9" ht="51">
      <c r="A21" s="679"/>
      <c r="B21" s="94" t="s">
        <v>463</v>
      </c>
      <c r="C21" s="94" t="s">
        <v>464</v>
      </c>
      <c r="D21" s="490">
        <v>0.1</v>
      </c>
      <c r="E21" s="490">
        <v>1.5</v>
      </c>
      <c r="F21" s="94" t="s">
        <v>465</v>
      </c>
      <c r="G21" s="94" t="s">
        <v>465</v>
      </c>
      <c r="H21" s="94" t="s">
        <v>466</v>
      </c>
      <c r="I21" s="511" t="s">
        <v>467</v>
      </c>
    </row>
    <row r="22" spans="1:9" ht="25.5">
      <c r="A22" s="506" t="s">
        <v>468</v>
      </c>
      <c r="B22" s="512" t="s">
        <v>469</v>
      </c>
      <c r="C22" s="512" t="s">
        <v>470</v>
      </c>
      <c r="D22" s="513">
        <v>0.61499999999999999</v>
      </c>
      <c r="E22" s="513">
        <v>0.61499999999999999</v>
      </c>
      <c r="F22" s="94" t="s">
        <v>471</v>
      </c>
      <c r="G22" s="94" t="s">
        <v>471</v>
      </c>
      <c r="H22" s="94" t="s">
        <v>471</v>
      </c>
      <c r="I22" s="511" t="s">
        <v>471</v>
      </c>
    </row>
    <row r="23" spans="1:9" ht="26.25" thickBot="1">
      <c r="A23" s="514" t="s">
        <v>156</v>
      </c>
      <c r="B23" s="515" t="s">
        <v>472</v>
      </c>
      <c r="C23" s="515" t="s">
        <v>473</v>
      </c>
      <c r="D23" s="516">
        <v>0.61499999999999999</v>
      </c>
      <c r="E23" s="516">
        <v>0.61499999999999999</v>
      </c>
      <c r="F23" s="259" t="s">
        <v>471</v>
      </c>
      <c r="G23" s="259" t="s">
        <v>471</v>
      </c>
      <c r="H23" s="259" t="s">
        <v>471</v>
      </c>
      <c r="I23" s="517" t="s">
        <v>471</v>
      </c>
    </row>
    <row r="26" spans="1:9" s="84" customFormat="1" ht="27" customHeight="1">
      <c r="A26" s="518" t="s">
        <v>474</v>
      </c>
      <c r="B26" s="519"/>
      <c r="C26" s="519"/>
      <c r="D26" s="519"/>
      <c r="E26" s="520"/>
      <c r="F26" s="519"/>
    </row>
    <row r="27" spans="1:9" s="84" customFormat="1" ht="13.5" thickBot="1">
      <c r="A27" s="521" t="s">
        <v>475</v>
      </c>
      <c r="E27" s="522"/>
    </row>
    <row r="28" spans="1:9" s="82" customFormat="1" ht="12.75" customHeight="1">
      <c r="A28" s="680" t="s">
        <v>476</v>
      </c>
      <c r="B28" s="681" t="s">
        <v>477</v>
      </c>
      <c r="C28" s="682" t="s">
        <v>478</v>
      </c>
      <c r="D28" s="683" t="s">
        <v>479</v>
      </c>
      <c r="E28" s="684"/>
      <c r="F28" s="685"/>
      <c r="G28" s="84"/>
      <c r="H28" s="84"/>
      <c r="I28" s="84"/>
    </row>
    <row r="29" spans="1:9" s="82" customFormat="1" ht="39" thickBot="1">
      <c r="A29" s="686"/>
      <c r="B29" s="687"/>
      <c r="C29" s="688"/>
      <c r="D29" s="523" t="s">
        <v>480</v>
      </c>
      <c r="E29" s="523" t="s">
        <v>481</v>
      </c>
      <c r="F29" s="524" t="s">
        <v>482</v>
      </c>
    </row>
    <row r="30" spans="1:9" s="82" customFormat="1" ht="89.25">
      <c r="A30" s="689" t="s">
        <v>68</v>
      </c>
      <c r="B30" s="501" t="s">
        <v>483</v>
      </c>
      <c r="C30" s="501" t="s">
        <v>484</v>
      </c>
      <c r="D30" s="525">
        <v>2.5000000000000001E-2</v>
      </c>
      <c r="E30" s="525">
        <v>2.5000000000000001E-2</v>
      </c>
      <c r="F30" s="526" t="s">
        <v>485</v>
      </c>
    </row>
    <row r="31" spans="1:9" s="82" customFormat="1" ht="102">
      <c r="A31" s="560"/>
      <c r="B31" s="501" t="s">
        <v>486</v>
      </c>
      <c r="C31" s="501" t="s">
        <v>487</v>
      </c>
      <c r="D31" s="527">
        <v>0.01</v>
      </c>
      <c r="E31" s="527">
        <v>0.01</v>
      </c>
      <c r="F31" s="526" t="s">
        <v>488</v>
      </c>
    </row>
    <row r="32" spans="1:9" s="82" customFormat="1" ht="38.25">
      <c r="A32" s="674" t="s">
        <v>149</v>
      </c>
      <c r="B32" s="528" t="s">
        <v>489</v>
      </c>
      <c r="C32" s="529" t="s">
        <v>490</v>
      </c>
      <c r="D32" s="530">
        <v>1.667</v>
      </c>
      <c r="E32" s="530">
        <v>3.3330000000000002</v>
      </c>
      <c r="F32" s="531" t="s">
        <v>491</v>
      </c>
    </row>
    <row r="33" spans="1:9" s="82" customFormat="1" ht="76.5">
      <c r="A33" s="675"/>
      <c r="B33" s="94" t="s">
        <v>492</v>
      </c>
      <c r="C33" s="94" t="s">
        <v>493</v>
      </c>
      <c r="D33" s="530" t="s">
        <v>448</v>
      </c>
      <c r="E33" s="530" t="s">
        <v>448</v>
      </c>
      <c r="F33" s="507">
        <v>0</v>
      </c>
    </row>
    <row r="34" spans="1:9" s="82" customFormat="1" ht="76.5">
      <c r="A34" s="675"/>
      <c r="B34" s="94" t="s">
        <v>494</v>
      </c>
      <c r="C34" s="94" t="s">
        <v>495</v>
      </c>
      <c r="D34" s="530" t="s">
        <v>448</v>
      </c>
      <c r="E34" s="530" t="s">
        <v>448</v>
      </c>
      <c r="F34" s="531" t="s">
        <v>496</v>
      </c>
    </row>
    <row r="35" spans="1:9" s="82" customFormat="1" ht="38.25">
      <c r="A35" s="675"/>
      <c r="B35" s="94" t="s">
        <v>497</v>
      </c>
      <c r="C35" s="94" t="s">
        <v>493</v>
      </c>
      <c r="D35" s="530" t="s">
        <v>448</v>
      </c>
      <c r="E35" s="530" t="s">
        <v>448</v>
      </c>
      <c r="F35" s="531" t="s">
        <v>496</v>
      </c>
    </row>
    <row r="36" spans="1:9" s="82" customFormat="1" ht="51.75" thickBot="1">
      <c r="A36" s="532" t="s">
        <v>457</v>
      </c>
      <c r="B36" s="259" t="s">
        <v>498</v>
      </c>
      <c r="C36" s="259" t="s">
        <v>499</v>
      </c>
      <c r="D36" s="533" t="s">
        <v>448</v>
      </c>
      <c r="E36" s="533" t="s">
        <v>448</v>
      </c>
      <c r="F36" s="534" t="s">
        <v>500</v>
      </c>
    </row>
    <row r="37" spans="1:9" s="82" customFormat="1">
      <c r="A37" s="535"/>
      <c r="B37" s="536"/>
      <c r="C37" s="536"/>
      <c r="D37" s="537"/>
      <c r="E37" s="537"/>
      <c r="F37" s="538"/>
    </row>
    <row r="39" spans="1:9" s="542" customFormat="1" ht="24.75" customHeight="1">
      <c r="A39" s="518" t="s">
        <v>431</v>
      </c>
      <c r="B39" s="539"/>
      <c r="C39" s="539"/>
      <c r="D39" s="539"/>
      <c r="E39" s="540"/>
      <c r="F39" s="539"/>
      <c r="G39" s="541"/>
    </row>
    <row r="40" spans="1:9" s="84" customFormat="1" ht="13.5" thickBot="1">
      <c r="A40" s="521" t="s">
        <v>501</v>
      </c>
      <c r="E40" s="522"/>
    </row>
    <row r="41" spans="1:9" s="82" customFormat="1" ht="12.75" customHeight="1">
      <c r="A41" s="680" t="s">
        <v>476</v>
      </c>
      <c r="B41" s="681" t="s">
        <v>502</v>
      </c>
      <c r="C41" s="682" t="s">
        <v>478</v>
      </c>
      <c r="D41" s="683" t="s">
        <v>479</v>
      </c>
      <c r="E41" s="684"/>
      <c r="F41" s="685"/>
      <c r="G41" s="84"/>
    </row>
    <row r="42" spans="1:9" s="82" customFormat="1" ht="39" thickBot="1">
      <c r="A42" s="686"/>
      <c r="B42" s="687"/>
      <c r="C42" s="688"/>
      <c r="D42" s="523" t="s">
        <v>480</v>
      </c>
      <c r="E42" s="523" t="s">
        <v>481</v>
      </c>
      <c r="F42" s="543" t="s">
        <v>482</v>
      </c>
      <c r="G42" s="84"/>
    </row>
    <row r="43" spans="1:9" s="544" customFormat="1" ht="38.25">
      <c r="A43" s="689" t="s">
        <v>68</v>
      </c>
      <c r="B43" s="501" t="s">
        <v>503</v>
      </c>
      <c r="C43" s="501" t="s">
        <v>504</v>
      </c>
      <c r="D43" s="527">
        <v>5</v>
      </c>
      <c r="E43" s="527">
        <v>5</v>
      </c>
      <c r="F43" s="526" t="s">
        <v>505</v>
      </c>
      <c r="G43" s="84"/>
      <c r="H43" s="82"/>
      <c r="I43" s="82"/>
    </row>
    <row r="44" spans="1:9" s="82" customFormat="1" ht="102">
      <c r="A44" s="560"/>
      <c r="B44" s="501" t="s">
        <v>486</v>
      </c>
      <c r="C44" s="501" t="s">
        <v>506</v>
      </c>
      <c r="D44" s="527">
        <v>4.1999999999999997E-3</v>
      </c>
      <c r="E44" s="527">
        <v>4.1999999999999997E-3</v>
      </c>
      <c r="F44" s="526" t="s">
        <v>505</v>
      </c>
      <c r="G44" s="84"/>
    </row>
    <row r="45" spans="1:9" s="82" customFormat="1" ht="24" customHeight="1">
      <c r="A45" s="674" t="s">
        <v>149</v>
      </c>
      <c r="B45" s="690" t="s">
        <v>507</v>
      </c>
      <c r="C45" s="691"/>
      <c r="D45" s="691"/>
      <c r="E45" s="691"/>
      <c r="F45" s="692"/>
      <c r="G45" s="84"/>
    </row>
    <row r="46" spans="1:9" s="82" customFormat="1" ht="102">
      <c r="A46" s="675"/>
      <c r="B46" s="94" t="s">
        <v>508</v>
      </c>
      <c r="C46" s="94" t="s">
        <v>509</v>
      </c>
      <c r="D46" s="527">
        <v>1080</v>
      </c>
      <c r="E46" s="527">
        <v>1080</v>
      </c>
      <c r="F46" s="526" t="s">
        <v>505</v>
      </c>
      <c r="G46" s="84"/>
    </row>
    <row r="47" spans="1:9" s="548" customFormat="1">
      <c r="A47" s="675"/>
      <c r="B47" s="545" t="s">
        <v>451</v>
      </c>
      <c r="C47" s="546"/>
      <c r="D47" s="546"/>
      <c r="E47" s="546"/>
      <c r="F47" s="547"/>
      <c r="G47" s="84"/>
    </row>
    <row r="48" spans="1:9" s="548" customFormat="1" ht="114.75">
      <c r="A48" s="675"/>
      <c r="B48" s="94" t="s">
        <v>510</v>
      </c>
      <c r="C48" s="94" t="s">
        <v>511</v>
      </c>
      <c r="D48" s="549">
        <v>1620</v>
      </c>
      <c r="E48" s="549">
        <v>1620</v>
      </c>
      <c r="F48" s="526" t="s">
        <v>505</v>
      </c>
      <c r="G48" s="84"/>
    </row>
    <row r="49" spans="1:7" s="548" customFormat="1" ht="114.75">
      <c r="A49" s="675"/>
      <c r="B49" s="550" t="s">
        <v>512</v>
      </c>
      <c r="C49" s="94" t="s">
        <v>511</v>
      </c>
      <c r="D49" s="549">
        <v>1620</v>
      </c>
      <c r="E49" s="549">
        <v>1620</v>
      </c>
      <c r="F49" s="526" t="s">
        <v>505</v>
      </c>
      <c r="G49" s="84"/>
    </row>
    <row r="50" spans="1:7" s="548" customFormat="1" ht="38.25">
      <c r="A50" s="693"/>
      <c r="B50" s="550" t="s">
        <v>513</v>
      </c>
      <c r="C50" s="94" t="s">
        <v>514</v>
      </c>
      <c r="D50" s="551" t="s">
        <v>514</v>
      </c>
      <c r="E50" s="551" t="s">
        <v>514</v>
      </c>
      <c r="F50" s="526" t="s">
        <v>505</v>
      </c>
      <c r="G50" s="84"/>
    </row>
    <row r="51" spans="1:7" s="548" customFormat="1" ht="38.25">
      <c r="A51" s="694"/>
      <c r="B51" s="550" t="s">
        <v>515</v>
      </c>
      <c r="C51" s="94" t="s">
        <v>514</v>
      </c>
      <c r="D51" s="551" t="s">
        <v>514</v>
      </c>
      <c r="E51" s="551" t="s">
        <v>514</v>
      </c>
      <c r="F51" s="526" t="s">
        <v>505</v>
      </c>
      <c r="G51" s="84"/>
    </row>
    <row r="52" spans="1:7" s="548" customFormat="1" ht="64.5" thickBot="1">
      <c r="A52" s="514" t="s">
        <v>468</v>
      </c>
      <c r="B52" s="552" t="s">
        <v>516</v>
      </c>
      <c r="C52" s="515" t="s">
        <v>517</v>
      </c>
      <c r="D52" s="553">
        <v>5</v>
      </c>
      <c r="E52" s="553">
        <v>5</v>
      </c>
      <c r="F52" s="554" t="s">
        <v>505</v>
      </c>
      <c r="G52" s="84"/>
    </row>
    <row r="53" spans="1:7" s="548" customFormat="1">
      <c r="A53" s="555"/>
      <c r="B53" s="556"/>
      <c r="C53" s="557"/>
      <c r="D53" s="558"/>
      <c r="E53" s="558"/>
      <c r="F53" s="559"/>
      <c r="G53" s="536"/>
    </row>
    <row r="54" spans="1:7" s="84" customFormat="1" ht="13.5" thickBot="1">
      <c r="A54" s="521" t="s">
        <v>518</v>
      </c>
      <c r="E54" s="522"/>
    </row>
    <row r="55" spans="1:7" s="84" customFormat="1" ht="12.75" customHeight="1">
      <c r="A55" s="680" t="s">
        <v>476</v>
      </c>
      <c r="B55" s="681" t="s">
        <v>519</v>
      </c>
      <c r="C55" s="682" t="s">
        <v>478</v>
      </c>
      <c r="D55" s="683" t="s">
        <v>479</v>
      </c>
      <c r="E55" s="684"/>
      <c r="F55" s="685"/>
    </row>
    <row r="56" spans="1:7" s="84" customFormat="1" ht="39" thickBot="1">
      <c r="A56" s="686"/>
      <c r="B56" s="687"/>
      <c r="C56" s="688"/>
      <c r="D56" s="523" t="s">
        <v>480</v>
      </c>
      <c r="E56" s="523" t="s">
        <v>481</v>
      </c>
      <c r="F56" s="524" t="s">
        <v>482</v>
      </c>
    </row>
    <row r="57" spans="1:7" s="84" customFormat="1" ht="102">
      <c r="A57" s="560" t="s">
        <v>68</v>
      </c>
      <c r="B57" s="501" t="s">
        <v>486</v>
      </c>
      <c r="C57" s="501" t="s">
        <v>520</v>
      </c>
      <c r="D57" s="527">
        <v>6.3E-3</v>
      </c>
      <c r="E57" s="527">
        <v>6.3E-3</v>
      </c>
      <c r="F57" s="561" t="s">
        <v>521</v>
      </c>
    </row>
    <row r="58" spans="1:7" s="84" customFormat="1" ht="63.75">
      <c r="A58" s="506" t="s">
        <v>441</v>
      </c>
      <c r="B58" s="94" t="s">
        <v>522</v>
      </c>
      <c r="C58" s="94" t="s">
        <v>523</v>
      </c>
      <c r="D58" s="562">
        <v>0.4</v>
      </c>
      <c r="E58" s="562">
        <v>0.4</v>
      </c>
      <c r="F58" s="561" t="s">
        <v>524</v>
      </c>
    </row>
    <row r="59" spans="1:7" s="84" customFormat="1">
      <c r="A59" s="674" t="s">
        <v>149</v>
      </c>
      <c r="B59" s="563"/>
      <c r="C59" s="564"/>
      <c r="D59" s="564"/>
      <c r="E59" s="564"/>
      <c r="F59" s="565"/>
    </row>
    <row r="60" spans="1:7" s="84" customFormat="1">
      <c r="A60" s="675"/>
      <c r="B60" s="545" t="s">
        <v>451</v>
      </c>
      <c r="C60" s="546"/>
      <c r="D60" s="546"/>
      <c r="E60" s="546"/>
      <c r="F60" s="547"/>
    </row>
    <row r="61" spans="1:7" s="84" customFormat="1" ht="89.25">
      <c r="A61" s="675"/>
      <c r="B61" s="94" t="s">
        <v>494</v>
      </c>
      <c r="C61" s="94" t="s">
        <v>525</v>
      </c>
      <c r="D61" s="530" t="s">
        <v>448</v>
      </c>
      <c r="E61" s="530" t="s">
        <v>448</v>
      </c>
      <c r="F61" s="507">
        <v>0</v>
      </c>
    </row>
    <row r="62" spans="1:7" s="84" customFormat="1" ht="25.5">
      <c r="A62" s="675"/>
      <c r="B62" s="545" t="s">
        <v>526</v>
      </c>
      <c r="C62" s="546"/>
      <c r="D62" s="546"/>
      <c r="E62" s="546"/>
      <c r="F62" s="547"/>
    </row>
    <row r="63" spans="1:7" s="84" customFormat="1" ht="76.5">
      <c r="A63" s="675"/>
      <c r="B63" s="94" t="s">
        <v>527</v>
      </c>
      <c r="C63" s="94" t="s">
        <v>528</v>
      </c>
      <c r="D63" s="566">
        <v>0.5</v>
      </c>
      <c r="E63" s="566">
        <v>0.5</v>
      </c>
      <c r="F63" s="507">
        <v>2014</v>
      </c>
    </row>
    <row r="64" spans="1:7" s="84" customFormat="1" ht="63.75">
      <c r="A64" s="675"/>
      <c r="B64" s="94" t="s">
        <v>529</v>
      </c>
      <c r="C64" s="94" t="s">
        <v>530</v>
      </c>
      <c r="D64" s="566">
        <v>0.12</v>
      </c>
      <c r="E64" s="566">
        <v>0.12</v>
      </c>
      <c r="F64" s="507" t="s">
        <v>531</v>
      </c>
    </row>
    <row r="65" spans="1:6" s="84" customFormat="1" ht="51">
      <c r="A65" s="675"/>
      <c r="B65" s="94" t="s">
        <v>532</v>
      </c>
      <c r="C65" s="94" t="s">
        <v>528</v>
      </c>
      <c r="D65" s="566">
        <v>5.5E-2</v>
      </c>
      <c r="E65" s="566">
        <v>5.5E-2</v>
      </c>
      <c r="F65" s="507">
        <v>2014</v>
      </c>
    </row>
    <row r="66" spans="1:6" s="84" customFormat="1" ht="76.5">
      <c r="A66" s="679"/>
      <c r="B66" s="94" t="s">
        <v>533</v>
      </c>
      <c r="C66" s="94" t="s">
        <v>530</v>
      </c>
      <c r="D66" s="566">
        <v>0.06</v>
      </c>
      <c r="E66" s="566">
        <v>0.06</v>
      </c>
      <c r="F66" s="507" t="s">
        <v>531</v>
      </c>
    </row>
    <row r="67" spans="1:6" s="84" customFormat="1" ht="35.25" customHeight="1">
      <c r="A67" s="674" t="s">
        <v>457</v>
      </c>
      <c r="B67" s="690" t="s">
        <v>458</v>
      </c>
      <c r="C67" s="691"/>
      <c r="D67" s="691"/>
      <c r="E67" s="691"/>
      <c r="F67" s="692"/>
    </row>
    <row r="68" spans="1:6" s="84" customFormat="1" ht="63.75">
      <c r="A68" s="675"/>
      <c r="B68" s="94" t="s">
        <v>534</v>
      </c>
      <c r="C68" s="94" t="s">
        <v>535</v>
      </c>
      <c r="D68" s="94" t="s">
        <v>535</v>
      </c>
      <c r="E68" s="94" t="s">
        <v>535</v>
      </c>
      <c r="F68" s="511" t="s">
        <v>536</v>
      </c>
    </row>
    <row r="69" spans="1:6" s="84" customFormat="1" ht="38.25">
      <c r="A69" s="675"/>
      <c r="B69" s="94" t="s">
        <v>537</v>
      </c>
      <c r="C69" s="94" t="s">
        <v>535</v>
      </c>
      <c r="D69" s="94" t="s">
        <v>535</v>
      </c>
      <c r="E69" s="94" t="s">
        <v>535</v>
      </c>
      <c r="F69" s="511" t="s">
        <v>536</v>
      </c>
    </row>
    <row r="70" spans="1:6" s="84" customFormat="1" ht="25.5">
      <c r="A70" s="675"/>
      <c r="B70" s="545" t="s">
        <v>526</v>
      </c>
      <c r="C70" s="546"/>
      <c r="D70" s="546"/>
      <c r="E70" s="546"/>
      <c r="F70" s="547"/>
    </row>
    <row r="71" spans="1:6" s="84" customFormat="1" ht="102">
      <c r="A71" s="675"/>
      <c r="B71" s="94" t="s">
        <v>538</v>
      </c>
      <c r="C71" s="94" t="s">
        <v>539</v>
      </c>
      <c r="D71" s="566">
        <v>1.5</v>
      </c>
      <c r="E71" s="566">
        <v>1.5</v>
      </c>
      <c r="F71" s="511" t="s">
        <v>536</v>
      </c>
    </row>
    <row r="72" spans="1:6" s="84" customFormat="1" ht="89.25">
      <c r="A72" s="693"/>
      <c r="B72" s="94" t="s">
        <v>540</v>
      </c>
      <c r="C72" s="94" t="s">
        <v>541</v>
      </c>
      <c r="D72" s="566">
        <v>0.17499999999999999</v>
      </c>
      <c r="E72" s="566">
        <v>0.17499999999999999</v>
      </c>
      <c r="F72" s="511" t="s">
        <v>536</v>
      </c>
    </row>
    <row r="73" spans="1:6" s="84" customFormat="1" ht="102">
      <c r="A73" s="693"/>
      <c r="B73" s="94" t="s">
        <v>542</v>
      </c>
      <c r="C73" s="94" t="s">
        <v>535</v>
      </c>
      <c r="D73" s="94" t="s">
        <v>535</v>
      </c>
      <c r="E73" s="94" t="s">
        <v>535</v>
      </c>
      <c r="F73" s="511" t="s">
        <v>536</v>
      </c>
    </row>
    <row r="74" spans="1:6" s="84" customFormat="1" ht="102">
      <c r="A74" s="693"/>
      <c r="B74" s="567" t="s">
        <v>543</v>
      </c>
      <c r="C74" s="94" t="s">
        <v>544</v>
      </c>
      <c r="D74" s="566">
        <v>0.125</v>
      </c>
      <c r="E74" s="566">
        <v>0.125</v>
      </c>
      <c r="F74" s="511" t="s">
        <v>536</v>
      </c>
    </row>
    <row r="75" spans="1:6" s="84" customFormat="1" ht="89.25">
      <c r="A75" s="693"/>
      <c r="B75" s="94" t="s">
        <v>545</v>
      </c>
      <c r="C75" s="94" t="s">
        <v>546</v>
      </c>
      <c r="D75" s="566">
        <v>8.5000000000000006E-2</v>
      </c>
      <c r="E75" s="566">
        <v>8.5000000000000006E-2</v>
      </c>
      <c r="F75" s="511" t="s">
        <v>536</v>
      </c>
    </row>
    <row r="76" spans="1:6" s="84" customFormat="1" ht="89.25">
      <c r="A76" s="693"/>
      <c r="B76" s="567" t="s">
        <v>547</v>
      </c>
      <c r="C76" s="94" t="s">
        <v>548</v>
      </c>
      <c r="D76" s="566">
        <v>0.185</v>
      </c>
      <c r="E76" s="566">
        <v>0.185</v>
      </c>
      <c r="F76" s="511" t="s">
        <v>536</v>
      </c>
    </row>
    <row r="77" spans="1:6" s="84" customFormat="1" ht="51">
      <c r="A77" s="693"/>
      <c r="B77" s="94" t="s">
        <v>549</v>
      </c>
      <c r="C77" s="94" t="s">
        <v>550</v>
      </c>
      <c r="D77" s="566">
        <v>4.4999999999999998E-2</v>
      </c>
      <c r="E77" s="566">
        <v>4.4999999999999998E-2</v>
      </c>
      <c r="F77" s="511" t="s">
        <v>536</v>
      </c>
    </row>
    <row r="78" spans="1:6" s="84" customFormat="1" ht="12.75" customHeight="1">
      <c r="A78" s="695" t="s">
        <v>468</v>
      </c>
      <c r="B78" s="676" t="s">
        <v>526</v>
      </c>
      <c r="C78" s="677"/>
      <c r="D78" s="677"/>
      <c r="E78" s="677"/>
      <c r="F78" s="678"/>
    </row>
    <row r="79" spans="1:6" s="84" customFormat="1" ht="102">
      <c r="A79" s="696"/>
      <c r="B79" s="94" t="s">
        <v>538</v>
      </c>
      <c r="C79" s="94" t="s">
        <v>551</v>
      </c>
      <c r="D79" s="566">
        <v>0.2</v>
      </c>
      <c r="E79" s="566">
        <v>0.2</v>
      </c>
      <c r="F79" s="511" t="s">
        <v>536</v>
      </c>
    </row>
    <row r="80" spans="1:6" s="84" customFormat="1" ht="89.25">
      <c r="A80" s="696"/>
      <c r="B80" s="94" t="s">
        <v>540</v>
      </c>
      <c r="C80" s="94" t="s">
        <v>552</v>
      </c>
      <c r="D80" s="566">
        <v>0.06</v>
      </c>
      <c r="E80" s="566">
        <v>0.06</v>
      </c>
      <c r="F80" s="511" t="s">
        <v>536</v>
      </c>
    </row>
    <row r="81" spans="1:9" s="84" customFormat="1" ht="102">
      <c r="A81" s="696"/>
      <c r="B81" s="94" t="s">
        <v>542</v>
      </c>
      <c r="C81" s="94" t="s">
        <v>535</v>
      </c>
      <c r="D81" s="94" t="s">
        <v>535</v>
      </c>
      <c r="E81" s="94" t="s">
        <v>535</v>
      </c>
      <c r="F81" s="511" t="s">
        <v>536</v>
      </c>
    </row>
    <row r="82" spans="1:9" s="84" customFormat="1" ht="102">
      <c r="A82" s="696"/>
      <c r="B82" s="567" t="s">
        <v>543</v>
      </c>
      <c r="C82" s="94" t="s">
        <v>553</v>
      </c>
      <c r="D82" s="566">
        <v>0.08</v>
      </c>
      <c r="E82" s="566">
        <v>0.08</v>
      </c>
      <c r="F82" s="511" t="s">
        <v>536</v>
      </c>
    </row>
    <row r="83" spans="1:9" s="84" customFormat="1" ht="89.25">
      <c r="A83" s="696"/>
      <c r="B83" s="94" t="s">
        <v>545</v>
      </c>
      <c r="C83" s="94" t="s">
        <v>554</v>
      </c>
      <c r="D83" s="566">
        <v>3.5000000000000003E-2</v>
      </c>
      <c r="E83" s="566">
        <v>3.5000000000000003E-2</v>
      </c>
      <c r="F83" s="511" t="s">
        <v>536</v>
      </c>
    </row>
    <row r="84" spans="1:9" s="84" customFormat="1" ht="89.25">
      <c r="A84" s="696"/>
      <c r="B84" s="567" t="s">
        <v>547</v>
      </c>
      <c r="C84" s="94" t="s">
        <v>555</v>
      </c>
      <c r="D84" s="566">
        <v>6.5000000000000002E-2</v>
      </c>
      <c r="E84" s="566">
        <v>6.5000000000000002E-2</v>
      </c>
      <c r="F84" s="511" t="s">
        <v>536</v>
      </c>
    </row>
    <row r="85" spans="1:9" s="84" customFormat="1" ht="51">
      <c r="A85" s="697"/>
      <c r="B85" s="94" t="s">
        <v>549</v>
      </c>
      <c r="C85" s="94" t="s">
        <v>550</v>
      </c>
      <c r="D85" s="566">
        <v>4.4999999999999998E-2</v>
      </c>
      <c r="E85" s="566">
        <v>4.4999999999999998E-2</v>
      </c>
      <c r="F85" s="511" t="s">
        <v>536</v>
      </c>
    </row>
    <row r="86" spans="1:9" s="84" customFormat="1" ht="51.75" thickBot="1">
      <c r="A86" s="514" t="s">
        <v>156</v>
      </c>
      <c r="B86" s="259" t="s">
        <v>556</v>
      </c>
      <c r="C86" s="568" t="s">
        <v>535</v>
      </c>
      <c r="D86" s="259" t="s">
        <v>535</v>
      </c>
      <c r="E86" s="259" t="s">
        <v>535</v>
      </c>
      <c r="F86" s="517" t="s">
        <v>557</v>
      </c>
    </row>
    <row r="87" spans="1:9" s="84" customFormat="1">
      <c r="A87" s="555"/>
      <c r="B87" s="536"/>
      <c r="C87" s="569"/>
      <c r="D87" s="536"/>
      <c r="E87" s="536"/>
      <c r="F87" s="536"/>
    </row>
    <row r="88" spans="1:9" s="548" customFormat="1">
      <c r="A88" s="82"/>
      <c r="B88" s="84"/>
      <c r="C88" s="82"/>
      <c r="D88" s="82"/>
      <c r="E88" s="570"/>
      <c r="F88" s="82"/>
      <c r="G88" s="82"/>
      <c r="H88" s="82"/>
      <c r="I88" s="82"/>
    </row>
    <row r="89" spans="1:9" s="548" customFormat="1">
      <c r="A89" s="571" t="s">
        <v>558</v>
      </c>
      <c r="B89" s="571"/>
      <c r="C89" s="571"/>
      <c r="D89" s="571"/>
      <c r="E89" s="572"/>
      <c r="F89" s="571"/>
      <c r="G89" s="82"/>
      <c r="H89" s="82"/>
      <c r="I89" s="82"/>
    </row>
    <row r="90" spans="1:9" s="575" customFormat="1" ht="13.5" thickBot="1">
      <c r="A90" s="81" t="s">
        <v>559</v>
      </c>
      <c r="B90" s="573"/>
      <c r="C90" s="81"/>
      <c r="D90" s="81"/>
      <c r="E90" s="574"/>
      <c r="F90" s="81"/>
      <c r="G90" s="81"/>
      <c r="H90" s="81"/>
      <c r="I90" s="81"/>
    </row>
    <row r="91" spans="1:9" s="548" customFormat="1" ht="12.75" customHeight="1">
      <c r="A91" s="680" t="s">
        <v>476</v>
      </c>
      <c r="B91" s="681" t="s">
        <v>560</v>
      </c>
      <c r="C91" s="682" t="s">
        <v>478</v>
      </c>
      <c r="D91" s="698" t="s">
        <v>479</v>
      </c>
      <c r="E91" s="699"/>
      <c r="F91" s="700"/>
      <c r="G91" s="576"/>
      <c r="H91" s="576"/>
      <c r="I91" s="576"/>
    </row>
    <row r="92" spans="1:9" s="548" customFormat="1" ht="39" thickBot="1">
      <c r="A92" s="686"/>
      <c r="B92" s="687"/>
      <c r="C92" s="688"/>
      <c r="D92" s="523" t="s">
        <v>480</v>
      </c>
      <c r="E92" s="523" t="s">
        <v>481</v>
      </c>
      <c r="F92" s="577" t="s">
        <v>482</v>
      </c>
      <c r="G92" s="82"/>
      <c r="H92" s="82"/>
      <c r="I92" s="82"/>
    </row>
    <row r="93" spans="1:9" s="548" customFormat="1" ht="102">
      <c r="A93" s="689" t="s">
        <v>68</v>
      </c>
      <c r="B93" s="501" t="s">
        <v>561</v>
      </c>
      <c r="C93" s="501" t="s">
        <v>562</v>
      </c>
      <c r="D93" s="525">
        <v>2.5000000000000001E-2</v>
      </c>
      <c r="E93" s="525">
        <v>2.5000000000000001E-2</v>
      </c>
      <c r="F93" s="578" t="s">
        <v>505</v>
      </c>
      <c r="G93" s="82"/>
      <c r="H93" s="82"/>
      <c r="I93" s="82"/>
    </row>
    <row r="94" spans="1:9" s="548" customFormat="1" ht="102">
      <c r="A94" s="560"/>
      <c r="B94" s="501" t="s">
        <v>486</v>
      </c>
      <c r="C94" s="501" t="s">
        <v>563</v>
      </c>
      <c r="D94" s="525">
        <v>5.0000000000000001E-3</v>
      </c>
      <c r="E94" s="525">
        <v>0.01</v>
      </c>
      <c r="F94" s="578" t="s">
        <v>564</v>
      </c>
      <c r="G94" s="82"/>
      <c r="H94" s="82"/>
      <c r="I94" s="82"/>
    </row>
    <row r="95" spans="1:9" s="548" customFormat="1" ht="38.25">
      <c r="A95" s="701" t="s">
        <v>149</v>
      </c>
      <c r="B95" s="579" t="s">
        <v>489</v>
      </c>
      <c r="C95" s="580" t="s">
        <v>565</v>
      </c>
      <c r="D95" s="99">
        <v>5.4</v>
      </c>
      <c r="E95" s="99">
        <v>5.4</v>
      </c>
      <c r="F95" s="578" t="s">
        <v>505</v>
      </c>
      <c r="G95" s="581"/>
      <c r="H95" s="581"/>
      <c r="I95" s="581"/>
    </row>
    <row r="96" spans="1:9" s="548" customFormat="1" ht="25.5">
      <c r="A96" s="702"/>
      <c r="B96" s="582" t="s">
        <v>566</v>
      </c>
      <c r="C96" s="583" t="s">
        <v>567</v>
      </c>
      <c r="D96" s="99">
        <v>0.3</v>
      </c>
      <c r="E96" s="99">
        <v>0.3</v>
      </c>
      <c r="F96" s="578" t="s">
        <v>505</v>
      </c>
      <c r="G96" s="584"/>
      <c r="H96" s="581"/>
      <c r="I96" s="584"/>
    </row>
    <row r="97" spans="1:9" s="548" customFormat="1" ht="25.5">
      <c r="A97" s="702"/>
      <c r="B97" s="585" t="s">
        <v>568</v>
      </c>
      <c r="C97" s="582" t="s">
        <v>567</v>
      </c>
      <c r="D97" s="99">
        <v>0.3</v>
      </c>
      <c r="E97" s="99">
        <v>0.3</v>
      </c>
      <c r="F97" s="578" t="s">
        <v>505</v>
      </c>
      <c r="G97" s="581"/>
      <c r="H97" s="581"/>
      <c r="I97" s="581"/>
    </row>
    <row r="98" spans="1:9" s="548" customFormat="1" ht="25.5">
      <c r="A98" s="703"/>
      <c r="B98" s="585" t="s">
        <v>569</v>
      </c>
      <c r="C98" s="582" t="s">
        <v>570</v>
      </c>
      <c r="D98" s="99">
        <v>150</v>
      </c>
      <c r="E98" s="99">
        <v>200</v>
      </c>
      <c r="F98" s="578" t="s">
        <v>505</v>
      </c>
      <c r="G98" s="581"/>
      <c r="H98" s="581"/>
      <c r="I98" s="581"/>
    </row>
    <row r="99" spans="1:9" s="548" customFormat="1" ht="51.75" thickBot="1">
      <c r="A99" s="586" t="s">
        <v>457</v>
      </c>
      <c r="B99" s="587" t="s">
        <v>571</v>
      </c>
      <c r="C99" s="587" t="s">
        <v>572</v>
      </c>
      <c r="D99" s="588" t="s">
        <v>573</v>
      </c>
      <c r="E99" s="588" t="s">
        <v>573</v>
      </c>
      <c r="F99" s="589" t="s">
        <v>505</v>
      </c>
      <c r="G99" s="581"/>
      <c r="H99" s="581"/>
      <c r="I99" s="581"/>
    </row>
    <row r="100" spans="1:9" s="548" customFormat="1">
      <c r="A100" s="590"/>
      <c r="B100" s="581"/>
      <c r="C100" s="581"/>
      <c r="D100" s="591"/>
      <c r="E100" s="591"/>
      <c r="F100" s="581"/>
      <c r="G100" s="581"/>
      <c r="H100" s="581"/>
      <c r="I100" s="581"/>
    </row>
    <row r="101" spans="1:9" s="548" customFormat="1">
      <c r="A101" s="521" t="s">
        <v>574</v>
      </c>
      <c r="B101" s="555"/>
      <c r="C101" s="557"/>
      <c r="D101" s="592"/>
      <c r="E101" s="592"/>
      <c r="F101" s="536"/>
    </row>
    <row r="102" spans="1:9" s="548" customFormat="1" ht="12.75" customHeight="1">
      <c r="A102" s="560" t="s">
        <v>476</v>
      </c>
      <c r="B102" s="704" t="s">
        <v>560</v>
      </c>
      <c r="C102" s="705" t="s">
        <v>478</v>
      </c>
      <c r="D102" s="706" t="s">
        <v>479</v>
      </c>
      <c r="E102" s="707"/>
      <c r="F102" s="708"/>
    </row>
    <row r="103" spans="1:9" s="548" customFormat="1" ht="39" thickBot="1">
      <c r="A103" s="686"/>
      <c r="B103" s="687"/>
      <c r="C103" s="688"/>
      <c r="D103" s="523" t="s">
        <v>480</v>
      </c>
      <c r="E103" s="523" t="s">
        <v>481</v>
      </c>
      <c r="F103" s="524" t="s">
        <v>482</v>
      </c>
    </row>
    <row r="104" spans="1:9" s="548" customFormat="1" ht="102">
      <c r="A104" s="689" t="s">
        <v>68</v>
      </c>
      <c r="B104" s="501" t="s">
        <v>561</v>
      </c>
      <c r="C104" s="501" t="s">
        <v>575</v>
      </c>
      <c r="D104" s="525">
        <v>0.05</v>
      </c>
      <c r="E104" s="525">
        <v>0.05</v>
      </c>
      <c r="F104" s="578" t="s">
        <v>505</v>
      </c>
    </row>
    <row r="105" spans="1:9" s="548" customFormat="1" ht="102">
      <c r="A105" s="560"/>
      <c r="B105" s="501" t="s">
        <v>486</v>
      </c>
      <c r="C105" s="501" t="s">
        <v>563</v>
      </c>
      <c r="D105" s="525">
        <v>5.0000000000000001E-3</v>
      </c>
      <c r="E105" s="525">
        <v>0.01</v>
      </c>
      <c r="F105" s="578" t="s">
        <v>564</v>
      </c>
    </row>
    <row r="106" spans="1:9" s="548" customFormat="1" ht="51">
      <c r="A106" s="709" t="s">
        <v>149</v>
      </c>
      <c r="B106" s="593" t="s">
        <v>576</v>
      </c>
      <c r="C106" s="580" t="s">
        <v>577</v>
      </c>
      <c r="D106" s="99">
        <v>32.4</v>
      </c>
      <c r="E106" s="99">
        <v>32.4</v>
      </c>
      <c r="F106" s="578" t="s">
        <v>505</v>
      </c>
    </row>
    <row r="107" spans="1:9" s="548" customFormat="1" ht="25.5">
      <c r="A107" s="710"/>
      <c r="B107" s="582" t="s">
        <v>566</v>
      </c>
      <c r="C107" s="583" t="s">
        <v>567</v>
      </c>
      <c r="D107" s="99">
        <v>0.3</v>
      </c>
      <c r="E107" s="99">
        <v>0.3</v>
      </c>
      <c r="F107" s="578" t="s">
        <v>505</v>
      </c>
    </row>
    <row r="108" spans="1:9" s="82" customFormat="1" ht="25.5">
      <c r="A108" s="710"/>
      <c r="B108" s="582" t="s">
        <v>568</v>
      </c>
      <c r="C108" s="582" t="s">
        <v>567</v>
      </c>
      <c r="D108" s="99">
        <v>0.3</v>
      </c>
      <c r="E108" s="99">
        <v>0.3</v>
      </c>
      <c r="F108" s="578" t="s">
        <v>505</v>
      </c>
    </row>
    <row r="109" spans="1:9" s="548" customFormat="1" ht="25.5">
      <c r="A109" s="711"/>
      <c r="B109" s="582" t="s">
        <v>569</v>
      </c>
      <c r="C109" s="582" t="s">
        <v>570</v>
      </c>
      <c r="D109" s="99">
        <v>150</v>
      </c>
      <c r="E109" s="99">
        <v>200</v>
      </c>
      <c r="F109" s="578" t="s">
        <v>505</v>
      </c>
    </row>
    <row r="110" spans="1:9" s="548" customFormat="1" ht="51.75" thickBot="1">
      <c r="A110" s="586" t="s">
        <v>457</v>
      </c>
      <c r="B110" s="587" t="s">
        <v>571</v>
      </c>
      <c r="C110" s="587" t="s">
        <v>572</v>
      </c>
      <c r="D110" s="588" t="s">
        <v>573</v>
      </c>
      <c r="E110" s="588" t="s">
        <v>573</v>
      </c>
      <c r="F110" s="589" t="s">
        <v>505</v>
      </c>
    </row>
    <row r="111" spans="1:9" s="548" customFormat="1">
      <c r="A111" s="590"/>
      <c r="B111" s="581"/>
      <c r="C111" s="581"/>
      <c r="D111" s="591"/>
      <c r="E111" s="591"/>
      <c r="F111" s="581"/>
    </row>
    <row r="112" spans="1:9" s="84" customFormat="1" ht="13.5" thickBot="1">
      <c r="A112" s="521" t="s">
        <v>578</v>
      </c>
      <c r="E112" s="522"/>
    </row>
    <row r="113" spans="1:9" s="84" customFormat="1" ht="12.75" customHeight="1">
      <c r="A113" s="680" t="s">
        <v>476</v>
      </c>
      <c r="B113" s="681" t="s">
        <v>560</v>
      </c>
      <c r="C113" s="682" t="s">
        <v>478</v>
      </c>
      <c r="D113" s="683" t="s">
        <v>479</v>
      </c>
      <c r="E113" s="684"/>
      <c r="F113" s="685"/>
    </row>
    <row r="114" spans="1:9" s="84" customFormat="1" ht="39" thickBot="1">
      <c r="A114" s="686"/>
      <c r="B114" s="687"/>
      <c r="C114" s="688"/>
      <c r="D114" s="523" t="s">
        <v>480</v>
      </c>
      <c r="E114" s="523" t="s">
        <v>481</v>
      </c>
      <c r="F114" s="524" t="s">
        <v>482</v>
      </c>
    </row>
    <row r="115" spans="1:9" s="84" customFormat="1" ht="89.25">
      <c r="A115" s="689" t="s">
        <v>68</v>
      </c>
      <c r="B115" s="501" t="s">
        <v>483</v>
      </c>
      <c r="C115" s="501" t="s">
        <v>579</v>
      </c>
      <c r="D115" s="525">
        <v>0.3</v>
      </c>
      <c r="E115" s="525">
        <v>0.3</v>
      </c>
      <c r="F115" s="578" t="s">
        <v>505</v>
      </c>
    </row>
    <row r="116" spans="1:9" s="84" customFormat="1" ht="102">
      <c r="A116" s="712"/>
      <c r="B116" s="501" t="s">
        <v>486</v>
      </c>
      <c r="C116" s="501" t="s">
        <v>580</v>
      </c>
      <c r="D116" s="525">
        <v>5.0000000000000001E-3</v>
      </c>
      <c r="E116" s="525">
        <v>0.01</v>
      </c>
      <c r="F116" s="578" t="s">
        <v>581</v>
      </c>
    </row>
    <row r="117" spans="1:9" s="84" customFormat="1" ht="51">
      <c r="A117" s="709" t="s">
        <v>149</v>
      </c>
      <c r="B117" s="593" t="s">
        <v>489</v>
      </c>
      <c r="C117" s="580" t="s">
        <v>582</v>
      </c>
      <c r="D117" s="99">
        <v>5.4</v>
      </c>
      <c r="E117" s="99">
        <v>5.4</v>
      </c>
      <c r="F117" s="578" t="s">
        <v>505</v>
      </c>
    </row>
    <row r="118" spans="1:9" s="84" customFormat="1" ht="25.5">
      <c r="A118" s="710"/>
      <c r="B118" s="582" t="s">
        <v>566</v>
      </c>
      <c r="C118" s="583" t="s">
        <v>567</v>
      </c>
      <c r="D118" s="99" t="s">
        <v>573</v>
      </c>
      <c r="E118" s="99" t="s">
        <v>573</v>
      </c>
      <c r="F118" s="578" t="s">
        <v>505</v>
      </c>
    </row>
    <row r="119" spans="1:9" s="84" customFormat="1" ht="25.5">
      <c r="A119" s="710"/>
      <c r="B119" s="582" t="s">
        <v>568</v>
      </c>
      <c r="C119" s="582" t="s">
        <v>567</v>
      </c>
      <c r="D119" s="99" t="s">
        <v>573</v>
      </c>
      <c r="E119" s="99" t="s">
        <v>573</v>
      </c>
      <c r="F119" s="578" t="s">
        <v>505</v>
      </c>
    </row>
    <row r="120" spans="1:9" s="84" customFormat="1" ht="25.5">
      <c r="A120" s="711"/>
      <c r="B120" s="582" t="s">
        <v>569</v>
      </c>
      <c r="C120" s="582" t="s">
        <v>570</v>
      </c>
      <c r="D120" s="99" t="s">
        <v>573</v>
      </c>
      <c r="E120" s="99" t="s">
        <v>573</v>
      </c>
      <c r="F120" s="578" t="s">
        <v>505</v>
      </c>
    </row>
    <row r="121" spans="1:9" s="84" customFormat="1" ht="63.75">
      <c r="A121" s="713" t="s">
        <v>457</v>
      </c>
      <c r="B121" s="582" t="s">
        <v>583</v>
      </c>
      <c r="C121" s="582" t="s">
        <v>572</v>
      </c>
      <c r="D121" s="594" t="s">
        <v>573</v>
      </c>
      <c r="E121" s="594" t="s">
        <v>573</v>
      </c>
      <c r="F121" s="578" t="s">
        <v>505</v>
      </c>
    </row>
    <row r="122" spans="1:9" s="84" customFormat="1" ht="26.25" thickBot="1">
      <c r="A122" s="714"/>
      <c r="B122" s="260" t="s">
        <v>584</v>
      </c>
      <c r="C122" s="260" t="s">
        <v>585</v>
      </c>
      <c r="D122" s="588" t="s">
        <v>573</v>
      </c>
      <c r="E122" s="588" t="s">
        <v>573</v>
      </c>
      <c r="F122" s="589" t="s">
        <v>505</v>
      </c>
    </row>
    <row r="123" spans="1:9" s="84" customFormat="1">
      <c r="A123" s="110"/>
      <c r="B123" s="538"/>
      <c r="C123" s="538"/>
      <c r="D123" s="591"/>
      <c r="E123" s="591"/>
      <c r="F123" s="581"/>
    </row>
    <row r="124" spans="1:9" s="548" customFormat="1">
      <c r="A124" s="590"/>
      <c r="B124" s="581"/>
      <c r="C124" s="581"/>
      <c r="D124" s="591"/>
      <c r="E124" s="591"/>
      <c r="F124" s="581"/>
      <c r="G124" s="581"/>
      <c r="H124" s="581"/>
      <c r="I124" s="581"/>
    </row>
    <row r="125" spans="1:9" s="548" customFormat="1" ht="23.25" customHeight="1">
      <c r="A125" s="595" t="s">
        <v>586</v>
      </c>
      <c r="B125" s="596"/>
      <c r="C125" s="596"/>
      <c r="D125" s="597"/>
      <c r="E125" s="597"/>
      <c r="F125" s="596"/>
      <c r="G125" s="581"/>
      <c r="H125" s="581"/>
      <c r="I125" s="581"/>
    </row>
    <row r="126" spans="1:9" s="548" customFormat="1" ht="13.5" thickBot="1">
      <c r="A126" s="598" t="s">
        <v>587</v>
      </c>
      <c r="B126" s="581"/>
      <c r="C126" s="581"/>
      <c r="D126" s="591"/>
      <c r="E126" s="591"/>
      <c r="F126" s="581"/>
      <c r="G126" s="581"/>
      <c r="H126" s="581"/>
      <c r="I126" s="581"/>
    </row>
    <row r="127" spans="1:9" s="548" customFormat="1" ht="12.75" customHeight="1">
      <c r="A127" s="680" t="s">
        <v>476</v>
      </c>
      <c r="B127" s="681" t="s">
        <v>588</v>
      </c>
      <c r="C127" s="682" t="s">
        <v>478</v>
      </c>
      <c r="D127" s="683" t="s">
        <v>479</v>
      </c>
      <c r="E127" s="684"/>
      <c r="F127" s="685"/>
    </row>
    <row r="128" spans="1:9" s="548" customFormat="1" ht="39" thickBot="1">
      <c r="A128" s="686"/>
      <c r="B128" s="687"/>
      <c r="C128" s="688"/>
      <c r="D128" s="523" t="s">
        <v>480</v>
      </c>
      <c r="E128" s="523" t="s">
        <v>481</v>
      </c>
      <c r="F128" s="524" t="s">
        <v>482</v>
      </c>
    </row>
    <row r="129" spans="1:9" s="548" customFormat="1" ht="76.5">
      <c r="A129" s="689" t="s">
        <v>68</v>
      </c>
      <c r="B129" s="501" t="s">
        <v>589</v>
      </c>
      <c r="C129" s="501" t="s">
        <v>590</v>
      </c>
      <c r="D129" s="525">
        <v>0.01</v>
      </c>
      <c r="E129" s="525">
        <v>1.4E-2</v>
      </c>
      <c r="F129" s="599">
        <v>2013</v>
      </c>
    </row>
    <row r="130" spans="1:9" s="548" customFormat="1" ht="102">
      <c r="A130" s="560"/>
      <c r="B130" s="501" t="s">
        <v>486</v>
      </c>
      <c r="C130" s="501" t="s">
        <v>591</v>
      </c>
      <c r="D130" s="527">
        <v>8.0000000000000002E-3</v>
      </c>
      <c r="E130" s="527">
        <v>1.2E-2</v>
      </c>
      <c r="F130" s="599">
        <v>2013</v>
      </c>
    </row>
    <row r="131" spans="1:9" s="548" customFormat="1" ht="21.75" customHeight="1">
      <c r="A131" s="674" t="s">
        <v>149</v>
      </c>
      <c r="B131" s="690" t="s">
        <v>592</v>
      </c>
      <c r="C131" s="691"/>
      <c r="D131" s="691"/>
      <c r="E131" s="691"/>
      <c r="F131" s="692"/>
    </row>
    <row r="132" spans="1:9" s="548" customFormat="1" ht="25.5">
      <c r="A132" s="675"/>
      <c r="B132" s="545" t="s">
        <v>445</v>
      </c>
      <c r="C132" s="546"/>
      <c r="D132" s="546"/>
      <c r="E132" s="546"/>
      <c r="F132" s="547"/>
    </row>
    <row r="133" spans="1:9" s="548" customFormat="1" ht="140.25">
      <c r="A133" s="675"/>
      <c r="B133" s="94" t="s">
        <v>593</v>
      </c>
      <c r="C133" s="529" t="s">
        <v>594</v>
      </c>
      <c r="D133" s="530" t="s">
        <v>448</v>
      </c>
      <c r="E133" s="530" t="s">
        <v>448</v>
      </c>
      <c r="F133" s="507" t="s">
        <v>595</v>
      </c>
    </row>
    <row r="134" spans="1:9" s="548" customFormat="1">
      <c r="A134" s="675"/>
      <c r="B134" s="545" t="s">
        <v>449</v>
      </c>
      <c r="C134" s="546"/>
      <c r="D134" s="546"/>
      <c r="E134" s="546"/>
      <c r="F134" s="547"/>
    </row>
    <row r="135" spans="1:9" s="548" customFormat="1" ht="38.25">
      <c r="A135" s="675"/>
      <c r="B135" s="94" t="s">
        <v>596</v>
      </c>
      <c r="C135" s="94" t="s">
        <v>597</v>
      </c>
      <c r="D135" s="530" t="s">
        <v>448</v>
      </c>
      <c r="E135" s="530" t="s">
        <v>448</v>
      </c>
      <c r="F135" s="507" t="s">
        <v>595</v>
      </c>
    </row>
    <row r="136" spans="1:9" s="548" customFormat="1" ht="76.5">
      <c r="A136" s="675" t="s">
        <v>457</v>
      </c>
      <c r="B136" s="94" t="s">
        <v>598</v>
      </c>
      <c r="C136" s="94" t="s">
        <v>599</v>
      </c>
      <c r="D136" s="566">
        <v>0.1</v>
      </c>
      <c r="E136" s="566">
        <v>0.1</v>
      </c>
      <c r="F136" s="511" t="s">
        <v>600</v>
      </c>
    </row>
    <row r="137" spans="1:9" s="548" customFormat="1" ht="63.75">
      <c r="A137" s="693"/>
      <c r="B137" s="94" t="s">
        <v>601</v>
      </c>
      <c r="C137" s="94" t="s">
        <v>602</v>
      </c>
      <c r="D137" s="566">
        <v>0.01</v>
      </c>
      <c r="E137" s="566">
        <v>0.01</v>
      </c>
      <c r="F137" s="511" t="s">
        <v>603</v>
      </c>
    </row>
    <row r="138" spans="1:9" s="548" customFormat="1" ht="63.75">
      <c r="A138" s="694"/>
      <c r="B138" s="94" t="s">
        <v>604</v>
      </c>
      <c r="C138" s="94" t="s">
        <v>605</v>
      </c>
      <c r="D138" s="94" t="s">
        <v>605</v>
      </c>
      <c r="E138" s="94" t="s">
        <v>605</v>
      </c>
      <c r="F138" s="511" t="s">
        <v>603</v>
      </c>
    </row>
    <row r="139" spans="1:9" s="548" customFormat="1" ht="38.25">
      <c r="A139" s="506" t="s">
        <v>468</v>
      </c>
      <c r="B139" s="512" t="s">
        <v>606</v>
      </c>
      <c r="C139" s="512" t="s">
        <v>514</v>
      </c>
      <c r="D139" s="512" t="s">
        <v>514</v>
      </c>
      <c r="E139" s="512" t="s">
        <v>514</v>
      </c>
      <c r="F139" s="511"/>
    </row>
    <row r="140" spans="1:9" s="548" customFormat="1" ht="39" thickBot="1">
      <c r="A140" s="514" t="s">
        <v>156</v>
      </c>
      <c r="B140" s="515" t="s">
        <v>607</v>
      </c>
      <c r="C140" s="515" t="s">
        <v>608</v>
      </c>
      <c r="D140" s="515" t="s">
        <v>514</v>
      </c>
      <c r="E140" s="515" t="s">
        <v>514</v>
      </c>
      <c r="F140" s="517" t="s">
        <v>471</v>
      </c>
    </row>
    <row r="141" spans="1:9" s="548" customFormat="1">
      <c r="A141" s="555"/>
      <c r="B141" s="557"/>
      <c r="C141" s="557"/>
      <c r="D141" s="592"/>
      <c r="E141" s="592"/>
      <c r="F141" s="536"/>
    </row>
    <row r="142" spans="1:9" s="84" customFormat="1">
      <c r="A142" s="601"/>
      <c r="B142" s="557"/>
      <c r="C142" s="557"/>
      <c r="D142" s="592"/>
      <c r="E142" s="592"/>
      <c r="F142" s="536"/>
    </row>
    <row r="143" spans="1:9" s="84" customFormat="1" ht="24.75" customHeight="1">
      <c r="A143" s="602" t="s">
        <v>609</v>
      </c>
      <c r="B143" s="603"/>
      <c r="C143" s="603"/>
      <c r="D143" s="597"/>
      <c r="E143" s="597"/>
      <c r="F143" s="596"/>
    </row>
    <row r="144" spans="1:9" s="573" customFormat="1" ht="13.5" thickBot="1">
      <c r="A144" s="604" t="s">
        <v>610</v>
      </c>
      <c r="B144" s="555"/>
      <c r="C144" s="555"/>
      <c r="D144" s="605"/>
      <c r="E144" s="605"/>
      <c r="F144" s="535"/>
      <c r="G144" s="535"/>
      <c r="H144" s="535"/>
      <c r="I144" s="535"/>
    </row>
    <row r="145" spans="1:9" s="84" customFormat="1" ht="12.75" customHeight="1">
      <c r="A145" s="680" t="s">
        <v>476</v>
      </c>
      <c r="B145" s="681" t="s">
        <v>611</v>
      </c>
      <c r="C145" s="682" t="s">
        <v>478</v>
      </c>
      <c r="D145" s="683" t="s">
        <v>479</v>
      </c>
      <c r="E145" s="684"/>
      <c r="F145" s="685"/>
    </row>
    <row r="146" spans="1:9" s="84" customFormat="1" ht="39" thickBot="1">
      <c r="A146" s="686"/>
      <c r="B146" s="687"/>
      <c r="C146" s="688"/>
      <c r="D146" s="523" t="s">
        <v>480</v>
      </c>
      <c r="E146" s="523" t="s">
        <v>481</v>
      </c>
      <c r="F146" s="524" t="s">
        <v>482</v>
      </c>
    </row>
    <row r="147" spans="1:9" s="84" customFormat="1" ht="114.75">
      <c r="A147" s="689" t="s">
        <v>68</v>
      </c>
      <c r="B147" s="501" t="s">
        <v>612</v>
      </c>
      <c r="C147" s="501" t="s">
        <v>613</v>
      </c>
      <c r="D147" s="525">
        <v>5.0000000000000001E-3</v>
      </c>
      <c r="E147" s="525">
        <v>0.02</v>
      </c>
      <c r="F147" s="526" t="s">
        <v>614</v>
      </c>
    </row>
    <row r="148" spans="1:9" s="84" customFormat="1" ht="102">
      <c r="A148" s="560"/>
      <c r="B148" s="501" t="s">
        <v>486</v>
      </c>
      <c r="C148" s="501" t="s">
        <v>615</v>
      </c>
      <c r="D148" s="527">
        <v>5.0000000000000001E-3</v>
      </c>
      <c r="E148" s="527">
        <v>0.01</v>
      </c>
      <c r="F148" s="526" t="s">
        <v>616</v>
      </c>
    </row>
    <row r="149" spans="1:9" s="84" customFormat="1" ht="51">
      <c r="A149" s="506" t="s">
        <v>441</v>
      </c>
      <c r="B149" s="94" t="s">
        <v>617</v>
      </c>
      <c r="C149" s="94" t="s">
        <v>618</v>
      </c>
      <c r="D149" s="562">
        <v>3.0000000000000001E-3</v>
      </c>
      <c r="E149" s="562">
        <v>3.0000000000000001E-3</v>
      </c>
      <c r="F149" s="526" t="s">
        <v>619</v>
      </c>
    </row>
    <row r="150" spans="1:9" s="84" customFormat="1" ht="12.75" customHeight="1">
      <c r="A150" s="674" t="s">
        <v>149</v>
      </c>
      <c r="B150" s="690" t="s">
        <v>507</v>
      </c>
      <c r="C150" s="691"/>
      <c r="D150" s="691"/>
      <c r="E150" s="691"/>
      <c r="F150" s="692"/>
    </row>
    <row r="151" spans="1:9" s="84" customFormat="1" ht="89.25">
      <c r="A151" s="675"/>
      <c r="B151" s="94" t="s">
        <v>620</v>
      </c>
      <c r="C151" s="529" t="s">
        <v>621</v>
      </c>
      <c r="D151" s="527">
        <v>42</v>
      </c>
      <c r="E151" s="527">
        <v>54</v>
      </c>
      <c r="F151" s="606" t="s">
        <v>622</v>
      </c>
    </row>
    <row r="152" spans="1:9" s="84" customFormat="1" ht="89.25">
      <c r="A152" s="675"/>
      <c r="B152" s="94" t="s">
        <v>623</v>
      </c>
      <c r="C152" s="94" t="s">
        <v>624</v>
      </c>
      <c r="D152" s="527">
        <v>12</v>
      </c>
      <c r="E152" s="527">
        <v>12</v>
      </c>
      <c r="F152" s="606" t="s">
        <v>622</v>
      </c>
    </row>
    <row r="153" spans="1:9" s="84" customFormat="1" ht="89.25">
      <c r="A153" s="675"/>
      <c r="B153" s="94" t="s">
        <v>625</v>
      </c>
      <c r="C153" s="94" t="s">
        <v>626</v>
      </c>
      <c r="D153" s="527">
        <v>750</v>
      </c>
      <c r="E153" s="527">
        <v>750</v>
      </c>
      <c r="F153" s="606" t="s">
        <v>627</v>
      </c>
    </row>
    <row r="154" spans="1:9" s="84" customFormat="1" ht="83.25" customHeight="1" thickBot="1">
      <c r="A154" s="514" t="s">
        <v>457</v>
      </c>
      <c r="B154" s="259" t="s">
        <v>628</v>
      </c>
      <c r="C154" s="259" t="s">
        <v>629</v>
      </c>
      <c r="D154" s="600">
        <v>750</v>
      </c>
      <c r="E154" s="600">
        <v>750</v>
      </c>
      <c r="F154" s="517" t="s">
        <v>630</v>
      </c>
    </row>
    <row r="155" spans="1:9" s="84" customFormat="1">
      <c r="A155" s="548"/>
      <c r="B155" s="548"/>
      <c r="C155" s="548"/>
      <c r="D155" s="548"/>
      <c r="E155" s="607"/>
      <c r="F155" s="548"/>
      <c r="G155" s="548"/>
      <c r="H155" s="548"/>
      <c r="I155" s="548"/>
    </row>
    <row r="156" spans="1:9" s="573" customFormat="1" ht="13.5" thickBot="1">
      <c r="A156" s="575" t="s">
        <v>631</v>
      </c>
      <c r="B156" s="548"/>
      <c r="C156" s="548"/>
      <c r="D156" s="548"/>
      <c r="E156" s="607"/>
      <c r="F156" s="548"/>
    </row>
    <row r="157" spans="1:9" s="84" customFormat="1" ht="12.75" customHeight="1">
      <c r="A157" s="680" t="s">
        <v>476</v>
      </c>
      <c r="B157" s="681" t="s">
        <v>632</v>
      </c>
      <c r="C157" s="682" t="s">
        <v>478</v>
      </c>
      <c r="D157" s="683" t="s">
        <v>479</v>
      </c>
      <c r="E157" s="684"/>
      <c r="F157" s="685"/>
    </row>
    <row r="158" spans="1:9" s="84" customFormat="1" ht="39" thickBot="1">
      <c r="A158" s="686"/>
      <c r="B158" s="687"/>
      <c r="C158" s="688"/>
      <c r="D158" s="523" t="s">
        <v>480</v>
      </c>
      <c r="E158" s="523" t="s">
        <v>481</v>
      </c>
      <c r="F158" s="524" t="s">
        <v>482</v>
      </c>
    </row>
    <row r="159" spans="1:9" s="84" customFormat="1" ht="102">
      <c r="A159" s="560" t="s">
        <v>68</v>
      </c>
      <c r="B159" s="501" t="s">
        <v>486</v>
      </c>
      <c r="C159" s="501" t="s">
        <v>633</v>
      </c>
      <c r="D159" s="527">
        <v>7.4999999999999997E-3</v>
      </c>
      <c r="E159" s="527">
        <v>1.4999999999999999E-2</v>
      </c>
      <c r="F159" s="526" t="s">
        <v>616</v>
      </c>
    </row>
    <row r="160" spans="1:9" s="84" customFormat="1" ht="51">
      <c r="A160" s="506" t="s">
        <v>441</v>
      </c>
      <c r="B160" s="94" t="s">
        <v>617</v>
      </c>
      <c r="C160" s="94" t="s">
        <v>634</v>
      </c>
      <c r="D160" s="562">
        <v>0.06</v>
      </c>
      <c r="E160" s="562">
        <v>0.06</v>
      </c>
      <c r="F160" s="526" t="s">
        <v>635</v>
      </c>
    </row>
    <row r="161" spans="1:9" s="84" customFormat="1" ht="12.75" customHeight="1">
      <c r="A161" s="674" t="s">
        <v>149</v>
      </c>
      <c r="B161" s="690" t="s">
        <v>507</v>
      </c>
      <c r="C161" s="691"/>
      <c r="D161" s="691"/>
      <c r="E161" s="691"/>
      <c r="F161" s="692"/>
    </row>
    <row r="162" spans="1:9" s="84" customFormat="1" ht="89.25">
      <c r="A162" s="675"/>
      <c r="B162" s="94" t="s">
        <v>620</v>
      </c>
      <c r="C162" s="529" t="s">
        <v>621</v>
      </c>
      <c r="D162" s="527">
        <v>42</v>
      </c>
      <c r="E162" s="527">
        <v>54</v>
      </c>
      <c r="F162" s="606" t="s">
        <v>622</v>
      </c>
    </row>
    <row r="163" spans="1:9" s="84" customFormat="1" ht="89.25">
      <c r="A163" s="675"/>
      <c r="B163" s="94" t="s">
        <v>623</v>
      </c>
      <c r="C163" s="94" t="s">
        <v>636</v>
      </c>
      <c r="D163" s="527">
        <v>35</v>
      </c>
      <c r="E163" s="527">
        <v>35</v>
      </c>
      <c r="F163" s="606" t="s">
        <v>622</v>
      </c>
    </row>
    <row r="164" spans="1:9" s="84" customFormat="1" ht="89.25">
      <c r="A164" s="675"/>
      <c r="B164" s="94" t="s">
        <v>625</v>
      </c>
      <c r="C164" s="94" t="s">
        <v>637</v>
      </c>
      <c r="D164" s="527">
        <v>750</v>
      </c>
      <c r="E164" s="527">
        <v>750</v>
      </c>
      <c r="F164" s="606" t="s">
        <v>627</v>
      </c>
    </row>
    <row r="165" spans="1:9" s="84" customFormat="1" ht="77.25" thickBot="1">
      <c r="A165" s="514" t="s">
        <v>457</v>
      </c>
      <c r="B165" s="259" t="s">
        <v>628</v>
      </c>
      <c r="C165" s="259" t="s">
        <v>638</v>
      </c>
      <c r="D165" s="600">
        <v>750</v>
      </c>
      <c r="E165" s="600">
        <v>750</v>
      </c>
      <c r="F165" s="517" t="s">
        <v>630</v>
      </c>
    </row>
    <row r="166" spans="1:9" s="84" customFormat="1">
      <c r="A166" s="548"/>
      <c r="B166" s="548"/>
      <c r="C166" s="548"/>
      <c r="D166" s="548"/>
      <c r="E166" s="607"/>
      <c r="F166" s="548"/>
      <c r="G166" s="548"/>
      <c r="H166" s="548"/>
      <c r="I166" s="548"/>
    </row>
    <row r="167" spans="1:9" s="84" customFormat="1" ht="13.5" thickBot="1">
      <c r="A167" s="573" t="s">
        <v>639</v>
      </c>
      <c r="E167" s="522"/>
    </row>
    <row r="168" spans="1:9" s="84" customFormat="1" ht="12.75" customHeight="1">
      <c r="A168" s="680" t="s">
        <v>476</v>
      </c>
      <c r="B168" s="681" t="s">
        <v>640</v>
      </c>
      <c r="C168" s="682" t="s">
        <v>478</v>
      </c>
      <c r="D168" s="683" t="s">
        <v>479</v>
      </c>
      <c r="E168" s="684"/>
      <c r="F168" s="685"/>
    </row>
    <row r="169" spans="1:9" s="84" customFormat="1" ht="39" thickBot="1">
      <c r="A169" s="686"/>
      <c r="B169" s="687"/>
      <c r="C169" s="688"/>
      <c r="D169" s="523" t="s">
        <v>480</v>
      </c>
      <c r="E169" s="523" t="s">
        <v>481</v>
      </c>
      <c r="F169" s="524" t="s">
        <v>482</v>
      </c>
    </row>
    <row r="170" spans="1:9" s="84" customFormat="1" ht="114.75">
      <c r="A170" s="689" t="s">
        <v>68</v>
      </c>
      <c r="B170" s="501" t="s">
        <v>612</v>
      </c>
      <c r="C170" s="501" t="s">
        <v>641</v>
      </c>
      <c r="D170" s="525">
        <v>5.0000000000000001E-3</v>
      </c>
      <c r="E170" s="525">
        <v>0.02</v>
      </c>
      <c r="F170" s="526" t="s">
        <v>614</v>
      </c>
    </row>
    <row r="171" spans="1:9" s="84" customFormat="1" ht="102">
      <c r="A171" s="560"/>
      <c r="B171" s="501" t="s">
        <v>486</v>
      </c>
      <c r="C171" s="501" t="s">
        <v>642</v>
      </c>
      <c r="D171" s="527">
        <v>5.0000000000000001E-3</v>
      </c>
      <c r="E171" s="527">
        <v>0.01</v>
      </c>
      <c r="F171" s="526" t="s">
        <v>616</v>
      </c>
    </row>
    <row r="172" spans="1:9" s="84" customFormat="1" ht="51">
      <c r="A172" s="506" t="s">
        <v>441</v>
      </c>
      <c r="B172" s="94" t="s">
        <v>617</v>
      </c>
      <c r="C172" s="94" t="s">
        <v>618</v>
      </c>
      <c r="D172" s="562">
        <v>3.0000000000000001E-3</v>
      </c>
      <c r="E172" s="562">
        <v>3.0000000000000001E-3</v>
      </c>
      <c r="F172" s="526" t="s">
        <v>619</v>
      </c>
    </row>
    <row r="173" spans="1:9" s="84" customFormat="1" ht="12.75" customHeight="1">
      <c r="A173" s="674" t="s">
        <v>149</v>
      </c>
      <c r="B173" s="690" t="s">
        <v>507</v>
      </c>
      <c r="C173" s="691"/>
      <c r="D173" s="691"/>
      <c r="E173" s="691"/>
      <c r="F173" s="692"/>
    </row>
    <row r="174" spans="1:9" s="84" customFormat="1" ht="89.25">
      <c r="A174" s="675"/>
      <c r="B174" s="94" t="s">
        <v>620</v>
      </c>
      <c r="C174" s="529" t="s">
        <v>621</v>
      </c>
      <c r="D174" s="527">
        <v>42</v>
      </c>
      <c r="E174" s="527">
        <v>54</v>
      </c>
      <c r="F174" s="606" t="s">
        <v>622</v>
      </c>
    </row>
    <row r="175" spans="1:9" s="84" customFormat="1" ht="89.25">
      <c r="A175" s="675"/>
      <c r="B175" s="94" t="s">
        <v>623</v>
      </c>
      <c r="C175" s="94" t="s">
        <v>643</v>
      </c>
      <c r="D175" s="527">
        <v>12</v>
      </c>
      <c r="E175" s="527">
        <v>12</v>
      </c>
      <c r="F175" s="606" t="s">
        <v>622</v>
      </c>
    </row>
    <row r="176" spans="1:9" s="84" customFormat="1" ht="89.25">
      <c r="A176" s="675"/>
      <c r="B176" s="94" t="s">
        <v>644</v>
      </c>
      <c r="C176" s="94" t="s">
        <v>645</v>
      </c>
      <c r="D176" s="527">
        <v>750</v>
      </c>
      <c r="E176" s="527">
        <v>750</v>
      </c>
      <c r="F176" s="606" t="s">
        <v>627</v>
      </c>
    </row>
    <row r="177" spans="1:9" s="84" customFormat="1" ht="77.25" thickBot="1">
      <c r="A177" s="514" t="s">
        <v>457</v>
      </c>
      <c r="B177" s="259" t="s">
        <v>628</v>
      </c>
      <c r="C177" s="259" t="s">
        <v>646</v>
      </c>
      <c r="D177" s="600">
        <v>750</v>
      </c>
      <c r="E177" s="600">
        <v>750</v>
      </c>
      <c r="F177" s="517" t="s">
        <v>630</v>
      </c>
    </row>
    <row r="178" spans="1:9" s="84" customFormat="1">
      <c r="A178" s="535"/>
      <c r="B178" s="536"/>
      <c r="C178" s="536"/>
      <c r="D178" s="592"/>
      <c r="E178" s="592"/>
      <c r="F178" s="536"/>
      <c r="G178" s="536"/>
      <c r="H178" s="536"/>
      <c r="I178" s="536"/>
    </row>
    <row r="179" spans="1:9" s="84" customFormat="1" ht="13.5" thickBot="1">
      <c r="A179" s="521" t="s">
        <v>647</v>
      </c>
      <c r="E179" s="522"/>
    </row>
    <row r="180" spans="1:9" s="84" customFormat="1" ht="12.75" customHeight="1">
      <c r="A180" s="680" t="s">
        <v>476</v>
      </c>
      <c r="B180" s="681" t="s">
        <v>648</v>
      </c>
      <c r="C180" s="682" t="s">
        <v>478</v>
      </c>
      <c r="D180" s="683" t="s">
        <v>479</v>
      </c>
      <c r="E180" s="684"/>
      <c r="F180" s="685"/>
    </row>
    <row r="181" spans="1:9" s="84" customFormat="1" ht="39" thickBot="1">
      <c r="A181" s="686"/>
      <c r="B181" s="687"/>
      <c r="C181" s="688"/>
      <c r="D181" s="523" t="s">
        <v>480</v>
      </c>
      <c r="E181" s="523" t="s">
        <v>481</v>
      </c>
      <c r="F181" s="524" t="s">
        <v>482</v>
      </c>
    </row>
    <row r="182" spans="1:9" s="84" customFormat="1" ht="102">
      <c r="A182" s="560" t="s">
        <v>68</v>
      </c>
      <c r="B182" s="501" t="s">
        <v>486</v>
      </c>
      <c r="C182" s="501" t="s">
        <v>649</v>
      </c>
      <c r="D182" s="527">
        <v>5.0000000000000001E-3</v>
      </c>
      <c r="E182" s="527">
        <v>0.01</v>
      </c>
      <c r="F182" s="526" t="s">
        <v>616</v>
      </c>
    </row>
    <row r="183" spans="1:9" s="84" customFormat="1" ht="51">
      <c r="A183" s="506" t="s">
        <v>441</v>
      </c>
      <c r="B183" s="94" t="s">
        <v>617</v>
      </c>
      <c r="C183" s="94" t="s">
        <v>650</v>
      </c>
      <c r="D183" s="562">
        <v>0.33</v>
      </c>
      <c r="E183" s="562">
        <v>0.33</v>
      </c>
      <c r="F183" s="526" t="s">
        <v>651</v>
      </c>
    </row>
    <row r="184" spans="1:9" s="84" customFormat="1" ht="38.25">
      <c r="A184" s="674" t="s">
        <v>149</v>
      </c>
      <c r="B184" s="563" t="s">
        <v>507</v>
      </c>
      <c r="C184" s="564"/>
      <c r="D184" s="564"/>
      <c r="E184" s="564"/>
      <c r="F184" s="565"/>
    </row>
    <row r="185" spans="1:9" s="84" customFormat="1" ht="89.25">
      <c r="A185" s="675"/>
      <c r="B185" s="94" t="s">
        <v>620</v>
      </c>
      <c r="C185" s="529" t="s">
        <v>652</v>
      </c>
      <c r="D185" s="527">
        <v>60</v>
      </c>
      <c r="E185" s="527">
        <v>72</v>
      </c>
      <c r="F185" s="606" t="s">
        <v>622</v>
      </c>
    </row>
    <row r="186" spans="1:9" s="84" customFormat="1" ht="89.25">
      <c r="A186" s="675"/>
      <c r="B186" s="94" t="s">
        <v>623</v>
      </c>
      <c r="C186" s="94" t="s">
        <v>653</v>
      </c>
      <c r="D186" s="527">
        <v>90</v>
      </c>
      <c r="E186" s="527">
        <v>90</v>
      </c>
      <c r="F186" s="606" t="s">
        <v>622</v>
      </c>
    </row>
    <row r="187" spans="1:9" s="84" customFormat="1" ht="89.25">
      <c r="A187" s="675"/>
      <c r="B187" s="94" t="s">
        <v>625</v>
      </c>
      <c r="C187" s="94" t="s">
        <v>654</v>
      </c>
      <c r="D187" s="527">
        <v>990</v>
      </c>
      <c r="E187" s="527">
        <v>990</v>
      </c>
      <c r="F187" s="606" t="s">
        <v>627</v>
      </c>
    </row>
    <row r="188" spans="1:9" s="84" customFormat="1" ht="77.25" thickBot="1">
      <c r="A188" s="514" t="s">
        <v>457</v>
      </c>
      <c r="B188" s="259" t="s">
        <v>628</v>
      </c>
      <c r="C188" s="259" t="s">
        <v>655</v>
      </c>
      <c r="D188" s="600">
        <v>990</v>
      </c>
      <c r="E188" s="600">
        <v>990</v>
      </c>
      <c r="F188" s="517" t="s">
        <v>630</v>
      </c>
    </row>
    <row r="189" spans="1:9" s="84" customFormat="1">
      <c r="A189" s="535"/>
      <c r="B189" s="536"/>
      <c r="C189" s="536"/>
      <c r="D189" s="592"/>
      <c r="E189" s="592"/>
      <c r="F189" s="536"/>
      <c r="G189" s="536"/>
      <c r="H189" s="536"/>
      <c r="I189" s="536"/>
    </row>
    <row r="190" spans="1:9" s="84" customFormat="1" ht="13.5" thickBot="1">
      <c r="A190" s="521" t="s">
        <v>656</v>
      </c>
      <c r="E190" s="522"/>
    </row>
    <row r="191" spans="1:9" s="84" customFormat="1" ht="12.75" customHeight="1">
      <c r="A191" s="680" t="s">
        <v>476</v>
      </c>
      <c r="B191" s="681" t="s">
        <v>657</v>
      </c>
      <c r="C191" s="682" t="s">
        <v>478</v>
      </c>
      <c r="D191" s="683" t="s">
        <v>479</v>
      </c>
      <c r="E191" s="684"/>
      <c r="F191" s="685"/>
    </row>
    <row r="192" spans="1:9" s="84" customFormat="1" ht="39" thickBot="1">
      <c r="A192" s="686"/>
      <c r="B192" s="687"/>
      <c r="C192" s="688"/>
      <c r="D192" s="523" t="s">
        <v>480</v>
      </c>
      <c r="E192" s="523" t="s">
        <v>481</v>
      </c>
      <c r="F192" s="524" t="s">
        <v>482</v>
      </c>
    </row>
    <row r="193" spans="1:9" s="84" customFormat="1" ht="114.75">
      <c r="A193" s="689" t="s">
        <v>68</v>
      </c>
      <c r="B193" s="501" t="s">
        <v>612</v>
      </c>
      <c r="C193" s="501" t="s">
        <v>658</v>
      </c>
      <c r="D193" s="525">
        <v>5.0000000000000001E-3</v>
      </c>
      <c r="E193" s="525">
        <v>0.02</v>
      </c>
      <c r="F193" s="526" t="s">
        <v>659</v>
      </c>
    </row>
    <row r="194" spans="1:9" s="84" customFormat="1" ht="102">
      <c r="A194" s="560"/>
      <c r="B194" s="501" t="s">
        <v>486</v>
      </c>
      <c r="C194" s="501" t="s">
        <v>660</v>
      </c>
      <c r="D194" s="527">
        <v>5.0000000000000001E-3</v>
      </c>
      <c r="E194" s="527">
        <v>0.01</v>
      </c>
      <c r="F194" s="526" t="s">
        <v>661</v>
      </c>
    </row>
    <row r="195" spans="1:9" s="84" customFormat="1" ht="63.75">
      <c r="A195" s="506" t="s">
        <v>441</v>
      </c>
      <c r="B195" s="94" t="s">
        <v>617</v>
      </c>
      <c r="C195" s="94" t="s">
        <v>662</v>
      </c>
      <c r="D195" s="562">
        <v>5.0000000000000001E-3</v>
      </c>
      <c r="E195" s="562">
        <v>5.0000000000000001E-3</v>
      </c>
      <c r="F195" s="526" t="s">
        <v>663</v>
      </c>
    </row>
    <row r="196" spans="1:9" s="84" customFormat="1" ht="12.75" customHeight="1">
      <c r="A196" s="674" t="s">
        <v>149</v>
      </c>
      <c r="B196" s="690" t="s">
        <v>507</v>
      </c>
      <c r="C196" s="691"/>
      <c r="D196" s="691"/>
      <c r="E196" s="691"/>
      <c r="F196" s="692"/>
    </row>
    <row r="197" spans="1:9" s="84" customFormat="1" ht="89.25">
      <c r="A197" s="675"/>
      <c r="B197" s="94" t="s">
        <v>620</v>
      </c>
      <c r="C197" s="529" t="s">
        <v>664</v>
      </c>
      <c r="D197" s="527">
        <v>35</v>
      </c>
      <c r="E197" s="527">
        <v>45</v>
      </c>
      <c r="F197" s="606" t="s">
        <v>622</v>
      </c>
    </row>
    <row r="198" spans="1:9" s="84" customFormat="1" ht="89.25">
      <c r="A198" s="675"/>
      <c r="B198" s="94" t="s">
        <v>623</v>
      </c>
      <c r="C198" s="94" t="s">
        <v>665</v>
      </c>
      <c r="D198" s="527">
        <v>2</v>
      </c>
      <c r="E198" s="527">
        <v>2</v>
      </c>
      <c r="F198" s="606" t="s">
        <v>622</v>
      </c>
    </row>
    <row r="199" spans="1:9" s="84" customFormat="1" ht="89.25">
      <c r="A199" s="675"/>
      <c r="B199" s="94" t="s">
        <v>625</v>
      </c>
      <c r="C199" s="94" t="s">
        <v>666</v>
      </c>
      <c r="D199" s="527">
        <v>630</v>
      </c>
      <c r="E199" s="527">
        <v>630</v>
      </c>
      <c r="F199" s="606" t="s">
        <v>627</v>
      </c>
    </row>
    <row r="200" spans="1:9" s="84" customFormat="1" ht="77.25" thickBot="1">
      <c r="A200" s="514" t="s">
        <v>457</v>
      </c>
      <c r="B200" s="259" t="s">
        <v>628</v>
      </c>
      <c r="C200" s="259" t="s">
        <v>667</v>
      </c>
      <c r="D200" s="600">
        <v>630</v>
      </c>
      <c r="E200" s="600">
        <v>630</v>
      </c>
      <c r="F200" s="517" t="s">
        <v>668</v>
      </c>
    </row>
    <row r="201" spans="1:9" s="84" customFormat="1">
      <c r="A201" s="535"/>
      <c r="B201" s="536"/>
      <c r="C201" s="536"/>
      <c r="D201" s="592"/>
      <c r="E201" s="592"/>
      <c r="F201" s="536"/>
      <c r="G201" s="536"/>
      <c r="H201" s="536"/>
      <c r="I201" s="536"/>
    </row>
    <row r="202" spans="1:9" s="84" customFormat="1" ht="13.5" thickBot="1">
      <c r="A202" s="521" t="s">
        <v>669</v>
      </c>
      <c r="E202" s="522"/>
    </row>
    <row r="203" spans="1:9" s="84" customFormat="1" ht="15" customHeight="1">
      <c r="A203" s="680" t="s">
        <v>476</v>
      </c>
      <c r="B203" s="681" t="s">
        <v>670</v>
      </c>
      <c r="C203" s="682" t="s">
        <v>478</v>
      </c>
      <c r="D203" s="683" t="s">
        <v>479</v>
      </c>
      <c r="E203" s="684"/>
      <c r="F203" s="685"/>
    </row>
    <row r="204" spans="1:9" s="84" customFormat="1" ht="39" thickBot="1">
      <c r="A204" s="686"/>
      <c r="B204" s="687"/>
      <c r="C204" s="688"/>
      <c r="D204" s="523" t="s">
        <v>480</v>
      </c>
      <c r="E204" s="523" t="s">
        <v>481</v>
      </c>
      <c r="F204" s="524" t="s">
        <v>482</v>
      </c>
    </row>
    <row r="205" spans="1:9" s="84" customFormat="1" ht="114.75">
      <c r="A205" s="689" t="s">
        <v>68</v>
      </c>
      <c r="B205" s="501" t="s">
        <v>612</v>
      </c>
      <c r="C205" s="501" t="s">
        <v>671</v>
      </c>
      <c r="D205" s="525">
        <v>5.0000000000000001E-3</v>
      </c>
      <c r="E205" s="525">
        <v>0.02</v>
      </c>
      <c r="F205" s="526" t="s">
        <v>659</v>
      </c>
    </row>
    <row r="206" spans="1:9" s="84" customFormat="1" ht="102">
      <c r="A206" s="560"/>
      <c r="B206" s="501" t="s">
        <v>486</v>
      </c>
      <c r="C206" s="501" t="s">
        <v>672</v>
      </c>
      <c r="D206" s="527">
        <v>5.0000000000000001E-3</v>
      </c>
      <c r="E206" s="527">
        <v>0.01</v>
      </c>
      <c r="F206" s="526" t="s">
        <v>661</v>
      </c>
    </row>
    <row r="207" spans="1:9" s="84" customFormat="1" ht="63.75">
      <c r="A207" s="506" t="s">
        <v>441</v>
      </c>
      <c r="B207" s="94" t="s">
        <v>617</v>
      </c>
      <c r="C207" s="94" t="s">
        <v>673</v>
      </c>
      <c r="D207" s="562">
        <v>0.03</v>
      </c>
      <c r="E207" s="562">
        <v>0.03</v>
      </c>
      <c r="F207" s="526" t="s">
        <v>674</v>
      </c>
    </row>
    <row r="208" spans="1:9" s="84" customFormat="1" ht="14.25" customHeight="1">
      <c r="A208" s="674" t="s">
        <v>149</v>
      </c>
      <c r="B208" s="690" t="s">
        <v>507</v>
      </c>
      <c r="C208" s="691"/>
      <c r="D208" s="691"/>
      <c r="E208" s="691"/>
      <c r="F208" s="692"/>
    </row>
    <row r="209" spans="1:9" s="84" customFormat="1" ht="89.25">
      <c r="A209" s="675"/>
      <c r="B209" s="94" t="s">
        <v>620</v>
      </c>
      <c r="C209" s="529" t="s">
        <v>664</v>
      </c>
      <c r="D209" s="527">
        <v>35</v>
      </c>
      <c r="E209" s="527">
        <v>45</v>
      </c>
      <c r="F209" s="606" t="s">
        <v>622</v>
      </c>
    </row>
    <row r="210" spans="1:9" s="84" customFormat="1" ht="89.25">
      <c r="A210" s="675"/>
      <c r="B210" s="94" t="s">
        <v>623</v>
      </c>
      <c r="C210" s="94" t="s">
        <v>675</v>
      </c>
      <c r="D210" s="527">
        <v>10</v>
      </c>
      <c r="E210" s="527">
        <v>10</v>
      </c>
      <c r="F210" s="606" t="s">
        <v>622</v>
      </c>
    </row>
    <row r="211" spans="1:9" s="84" customFormat="1" ht="89.25">
      <c r="A211" s="675"/>
      <c r="B211" s="94" t="s">
        <v>625</v>
      </c>
      <c r="C211" s="94" t="s">
        <v>676</v>
      </c>
      <c r="D211" s="527">
        <v>625</v>
      </c>
      <c r="E211" s="527">
        <v>625</v>
      </c>
      <c r="F211" s="606" t="s">
        <v>627</v>
      </c>
    </row>
    <row r="212" spans="1:9" s="84" customFormat="1" ht="77.25" thickBot="1">
      <c r="A212" s="514" t="s">
        <v>457</v>
      </c>
      <c r="B212" s="259" t="s">
        <v>628</v>
      </c>
      <c r="C212" s="259" t="s">
        <v>677</v>
      </c>
      <c r="D212" s="600">
        <v>625</v>
      </c>
      <c r="E212" s="600">
        <v>625</v>
      </c>
      <c r="F212" s="517" t="s">
        <v>668</v>
      </c>
    </row>
    <row r="213" spans="1:9" s="84" customFormat="1">
      <c r="A213" s="535"/>
      <c r="B213" s="536"/>
      <c r="C213" s="536"/>
      <c r="D213" s="592"/>
      <c r="E213" s="592"/>
      <c r="F213" s="536"/>
      <c r="G213" s="536"/>
      <c r="H213" s="536"/>
      <c r="I213" s="536"/>
    </row>
    <row r="214" spans="1:9" s="84" customFormat="1" ht="13.5" thickBot="1">
      <c r="A214" s="521" t="s">
        <v>678</v>
      </c>
      <c r="E214" s="522"/>
    </row>
    <row r="215" spans="1:9" s="84" customFormat="1" ht="15" customHeight="1">
      <c r="A215" s="680" t="s">
        <v>476</v>
      </c>
      <c r="B215" s="681" t="s">
        <v>679</v>
      </c>
      <c r="C215" s="682" t="s">
        <v>478</v>
      </c>
      <c r="D215" s="683" t="s">
        <v>479</v>
      </c>
      <c r="E215" s="684"/>
      <c r="F215" s="685"/>
    </row>
    <row r="216" spans="1:9" s="84" customFormat="1" ht="39" thickBot="1">
      <c r="A216" s="686"/>
      <c r="B216" s="687"/>
      <c r="C216" s="688"/>
      <c r="D216" s="523" t="s">
        <v>480</v>
      </c>
      <c r="E216" s="523" t="s">
        <v>481</v>
      </c>
      <c r="F216" s="524" t="s">
        <v>482</v>
      </c>
    </row>
    <row r="217" spans="1:9" s="84" customFormat="1" ht="114.75">
      <c r="A217" s="689" t="s">
        <v>68</v>
      </c>
      <c r="B217" s="501" t="s">
        <v>612</v>
      </c>
      <c r="C217" s="501" t="s">
        <v>680</v>
      </c>
      <c r="D217" s="525">
        <v>5.0000000000000001E-3</v>
      </c>
      <c r="E217" s="525">
        <v>0.02</v>
      </c>
      <c r="F217" s="526" t="s">
        <v>659</v>
      </c>
    </row>
    <row r="218" spans="1:9" s="84" customFormat="1" ht="102">
      <c r="A218" s="560"/>
      <c r="B218" s="501" t="s">
        <v>486</v>
      </c>
      <c r="C218" s="501" t="s">
        <v>681</v>
      </c>
      <c r="D218" s="527">
        <v>5.0000000000000001E-3</v>
      </c>
      <c r="E218" s="527">
        <v>0.01</v>
      </c>
      <c r="F218" s="526" t="s">
        <v>661</v>
      </c>
    </row>
    <row r="219" spans="1:9" s="84" customFormat="1" ht="63.75">
      <c r="A219" s="506" t="s">
        <v>441</v>
      </c>
      <c r="B219" s="94" t="s">
        <v>617</v>
      </c>
      <c r="C219" s="94" t="s">
        <v>682</v>
      </c>
      <c r="D219" s="562">
        <v>1.4999999999999999E-2</v>
      </c>
      <c r="E219" s="562">
        <v>1.4999999999999999E-2</v>
      </c>
      <c r="F219" s="526" t="s">
        <v>683</v>
      </c>
    </row>
    <row r="220" spans="1:9" s="84" customFormat="1" ht="14.25" customHeight="1">
      <c r="A220" s="674" t="s">
        <v>149</v>
      </c>
      <c r="B220" s="690" t="s">
        <v>507</v>
      </c>
      <c r="C220" s="691"/>
      <c r="D220" s="691"/>
      <c r="E220" s="691"/>
      <c r="F220" s="692"/>
    </row>
    <row r="221" spans="1:9" s="84" customFormat="1" ht="93.75" customHeight="1">
      <c r="A221" s="675"/>
      <c r="B221" s="94" t="s">
        <v>620</v>
      </c>
      <c r="C221" s="529" t="s">
        <v>664</v>
      </c>
      <c r="D221" s="527">
        <v>35</v>
      </c>
      <c r="E221" s="527">
        <v>45</v>
      </c>
      <c r="F221" s="606" t="s">
        <v>622</v>
      </c>
    </row>
    <row r="222" spans="1:9" s="84" customFormat="1" ht="93" customHeight="1">
      <c r="A222" s="675"/>
      <c r="B222" s="94" t="s">
        <v>623</v>
      </c>
      <c r="C222" s="94" t="s">
        <v>684</v>
      </c>
      <c r="D222" s="527">
        <v>5</v>
      </c>
      <c r="E222" s="527">
        <v>5</v>
      </c>
      <c r="F222" s="606" t="s">
        <v>622</v>
      </c>
    </row>
    <row r="223" spans="1:9" s="84" customFormat="1" ht="93.75" customHeight="1">
      <c r="A223" s="675"/>
      <c r="B223" s="94" t="s">
        <v>644</v>
      </c>
      <c r="C223" s="94" t="s">
        <v>685</v>
      </c>
      <c r="D223" s="527">
        <v>625</v>
      </c>
      <c r="E223" s="527">
        <v>625</v>
      </c>
      <c r="F223" s="606" t="s">
        <v>627</v>
      </c>
    </row>
    <row r="224" spans="1:9" s="84" customFormat="1" ht="83.25" customHeight="1" thickBot="1">
      <c r="A224" s="514" t="s">
        <v>457</v>
      </c>
      <c r="B224" s="259" t="s">
        <v>628</v>
      </c>
      <c r="C224" s="259" t="s">
        <v>686</v>
      </c>
      <c r="D224" s="600">
        <v>625</v>
      </c>
      <c r="E224" s="600">
        <v>625</v>
      </c>
      <c r="F224" s="517" t="s">
        <v>668</v>
      </c>
    </row>
    <row r="225" spans="1:5" s="84" customFormat="1">
      <c r="E225" s="522"/>
    </row>
    <row r="226" spans="1:5" s="84" customFormat="1">
      <c r="A226" s="84" t="s">
        <v>687</v>
      </c>
      <c r="E226" s="522"/>
    </row>
    <row r="227" spans="1:5" s="84" customFormat="1">
      <c r="A227" s="84" t="s">
        <v>688</v>
      </c>
      <c r="E227" s="522"/>
    </row>
  </sheetData>
  <sheetProtection password="8725" sheet="1" objects="1" scenarios="1"/>
  <mergeCells count="1">
    <mergeCell ref="A2:I2"/>
  </mergeCells>
  <pageMargins left="0.70866141732283472" right="0.70866141732283472" top="0.74803149606299213" bottom="0.74803149606299213" header="0.31496062992125984" footer="0.31496062992125984"/>
  <pageSetup paperSize="8" scale="85" orientation="landscape" r:id="rId1"/>
</worksheet>
</file>

<file path=xl/worksheets/sheet9.xml><?xml version="1.0" encoding="utf-8"?>
<worksheet xmlns="http://schemas.openxmlformats.org/spreadsheetml/2006/main" xmlns:r="http://schemas.openxmlformats.org/officeDocument/2006/relationships">
  <dimension ref="A1:AW295"/>
  <sheetViews>
    <sheetView zoomScale="80" zoomScaleNormal="80" workbookViewId="0">
      <selection activeCell="A49" sqref="A49:XFD49"/>
    </sheetView>
  </sheetViews>
  <sheetFormatPr defaultRowHeight="12.75"/>
  <cols>
    <col min="1" max="1" width="32.5" style="145" customWidth="1"/>
    <col min="2" max="2" width="38" style="111" customWidth="1"/>
    <col min="3" max="3" width="8" style="111" customWidth="1"/>
    <col min="4" max="4" width="7.375" style="111" customWidth="1"/>
    <col min="5" max="6" width="7.875" style="111" customWidth="1"/>
    <col min="7" max="7" width="9" style="111" customWidth="1"/>
    <col min="8" max="8" width="8.875" style="111" customWidth="1"/>
    <col min="9" max="9" width="11" style="111" bestFit="1" customWidth="1"/>
    <col min="10" max="10" width="8.875" style="111" customWidth="1"/>
    <col min="11" max="11" width="9.5" style="111" customWidth="1"/>
    <col min="12" max="12" width="8.875" style="111" customWidth="1"/>
    <col min="13" max="13" width="10.625" style="111" bestFit="1" customWidth="1"/>
    <col min="14" max="14" width="8.875" style="111" customWidth="1"/>
    <col min="15" max="15" width="10.625" style="111" bestFit="1" customWidth="1"/>
    <col min="16" max="16" width="8.875" style="111" customWidth="1"/>
    <col min="17" max="17" width="10.625" style="111" bestFit="1" customWidth="1"/>
    <col min="18" max="18" width="8.5" style="111" customWidth="1"/>
    <col min="19" max="19" width="10.625" style="111" bestFit="1" customWidth="1"/>
    <col min="20" max="20" width="8.5" style="111" customWidth="1"/>
    <col min="21" max="21" width="10.625" style="111" bestFit="1" customWidth="1"/>
    <col min="22" max="22" width="8.5" style="111" customWidth="1"/>
    <col min="23" max="23" width="10.625" style="111" bestFit="1" customWidth="1"/>
    <col min="24" max="24" width="11.25" style="111" customWidth="1"/>
    <col min="25" max="25" width="9.5" style="111" bestFit="1" customWidth="1"/>
    <col min="26" max="26" width="8.5" style="111" customWidth="1"/>
    <col min="27" max="27" width="9.5" style="111" bestFit="1" customWidth="1"/>
    <col min="28" max="28" width="8.5" style="111" customWidth="1"/>
    <col min="29" max="29" width="9.5" style="111" bestFit="1" customWidth="1"/>
    <col min="30" max="30" width="8.5" style="111" customWidth="1"/>
    <col min="31" max="31" width="9.5" style="111" bestFit="1" customWidth="1"/>
    <col min="32" max="32" width="8.5" style="111" customWidth="1"/>
    <col min="33" max="33" width="8.5" style="111" bestFit="1" customWidth="1"/>
    <col min="34" max="34" width="8.5" style="111" customWidth="1"/>
    <col min="35" max="35" width="8.5" style="111" bestFit="1" customWidth="1"/>
    <col min="36" max="36" width="8.5" style="111" customWidth="1"/>
    <col min="37" max="37" width="8.5" style="111" bestFit="1" customWidth="1"/>
    <col min="38" max="38" width="8.5" style="111" customWidth="1"/>
    <col min="39" max="39" width="8.5" style="111" bestFit="1" customWidth="1"/>
    <col min="40" max="40" width="8.5" style="111" customWidth="1"/>
    <col min="41" max="41" width="8.5" style="111" bestFit="1" customWidth="1"/>
    <col min="42" max="42" width="8.5" style="111" customWidth="1"/>
    <col min="43" max="43" width="8.5" style="111" bestFit="1" customWidth="1"/>
    <col min="44" max="44" width="8.5" style="111" customWidth="1"/>
    <col min="45" max="45" width="9.125" style="119" customWidth="1"/>
    <col min="46" max="47" width="9.125" style="118" customWidth="1"/>
    <col min="48" max="48" width="10.25" style="643" customWidth="1"/>
    <col min="49" max="49" width="10.25" style="118" customWidth="1"/>
    <col min="50" max="16384" width="9" style="111"/>
  </cols>
  <sheetData>
    <row r="1" spans="1:49" s="312" customFormat="1" ht="35.25" customHeight="1">
      <c r="A1" s="104" t="s">
        <v>689</v>
      </c>
      <c r="F1" s="313"/>
      <c r="I1" s="608"/>
      <c r="J1" s="313"/>
      <c r="W1" s="314"/>
      <c r="X1" s="314"/>
    </row>
    <row r="2" spans="1:49">
      <c r="A2" s="111"/>
      <c r="B2" s="618"/>
      <c r="C2" s="618"/>
      <c r="D2" s="618"/>
      <c r="E2" s="618"/>
      <c r="F2" s="618"/>
      <c r="G2" s="618"/>
      <c r="H2" s="618"/>
      <c r="AS2" s="110"/>
      <c r="AT2" s="110"/>
      <c r="AU2" s="110"/>
      <c r="AV2" s="110"/>
      <c r="AW2" s="110"/>
    </row>
    <row r="3" spans="1:49" ht="18.75" customHeight="1" thickBot="1">
      <c r="A3" s="667" t="s">
        <v>690</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667"/>
      <c r="AW3" s="110"/>
    </row>
    <row r="4" spans="1:49" ht="27" customHeight="1">
      <c r="A4" s="112" t="s">
        <v>2</v>
      </c>
      <c r="B4" s="113" t="s">
        <v>3</v>
      </c>
      <c r="C4" s="717" t="s">
        <v>58</v>
      </c>
      <c r="D4" s="717"/>
      <c r="E4" s="718">
        <v>2013</v>
      </c>
      <c r="F4" s="718"/>
      <c r="G4" s="718">
        <v>2014</v>
      </c>
      <c r="H4" s="718"/>
      <c r="I4" s="718">
        <v>2015</v>
      </c>
      <c r="J4" s="718"/>
      <c r="K4" s="718">
        <v>2016</v>
      </c>
      <c r="L4" s="718"/>
      <c r="M4" s="718">
        <v>2017</v>
      </c>
      <c r="N4" s="718"/>
      <c r="O4" s="718">
        <v>2018</v>
      </c>
      <c r="P4" s="718"/>
      <c r="Q4" s="718">
        <v>2019</v>
      </c>
      <c r="R4" s="718"/>
      <c r="S4" s="718">
        <v>2020</v>
      </c>
      <c r="T4" s="718"/>
      <c r="U4" s="718">
        <v>2021</v>
      </c>
      <c r="V4" s="718"/>
      <c r="W4" s="718">
        <v>2022</v>
      </c>
      <c r="X4" s="718"/>
      <c r="Y4" s="718">
        <v>2023</v>
      </c>
      <c r="Z4" s="718"/>
      <c r="AA4" s="718">
        <v>2024</v>
      </c>
      <c r="AB4" s="718"/>
      <c r="AC4" s="718">
        <v>2025</v>
      </c>
      <c r="AD4" s="718"/>
      <c r="AE4" s="718">
        <v>2026</v>
      </c>
      <c r="AF4" s="718"/>
      <c r="AG4" s="718">
        <v>2027</v>
      </c>
      <c r="AH4" s="718"/>
      <c r="AI4" s="718">
        <v>2028</v>
      </c>
      <c r="AJ4" s="718"/>
      <c r="AK4" s="718">
        <v>2029</v>
      </c>
      <c r="AL4" s="718"/>
      <c r="AM4" s="718">
        <v>2030</v>
      </c>
      <c r="AN4" s="718"/>
      <c r="AO4" s="718">
        <v>2031</v>
      </c>
      <c r="AP4" s="718"/>
      <c r="AQ4" s="718">
        <v>2032</v>
      </c>
      <c r="AR4" s="719"/>
      <c r="AS4" s="720" t="s">
        <v>4</v>
      </c>
      <c r="AT4" s="721"/>
      <c r="AU4" s="722" t="s">
        <v>138</v>
      </c>
      <c r="AV4" s="723"/>
      <c r="AW4" s="619"/>
    </row>
    <row r="5" spans="1:49" ht="15" customHeight="1" thickBot="1">
      <c r="A5" s="19" t="s">
        <v>6</v>
      </c>
      <c r="B5" s="20" t="s">
        <v>7</v>
      </c>
      <c r="C5" s="620">
        <v>0</v>
      </c>
      <c r="D5" s="620">
        <v>0</v>
      </c>
      <c r="E5" s="115">
        <v>1</v>
      </c>
      <c r="F5" s="115">
        <v>1</v>
      </c>
      <c r="G5" s="115">
        <v>2</v>
      </c>
      <c r="H5" s="115">
        <v>2</v>
      </c>
      <c r="I5" s="115">
        <v>3</v>
      </c>
      <c r="J5" s="115">
        <v>3</v>
      </c>
      <c r="K5" s="115">
        <v>4</v>
      </c>
      <c r="L5" s="115">
        <v>4</v>
      </c>
      <c r="M5" s="115">
        <v>5</v>
      </c>
      <c r="N5" s="115">
        <v>5</v>
      </c>
      <c r="O5" s="115">
        <v>6</v>
      </c>
      <c r="P5" s="115">
        <v>6</v>
      </c>
      <c r="Q5" s="115">
        <v>7</v>
      </c>
      <c r="R5" s="115"/>
      <c r="S5" s="115">
        <v>8</v>
      </c>
      <c r="T5" s="115"/>
      <c r="U5" s="115">
        <v>9</v>
      </c>
      <c r="V5" s="115"/>
      <c r="W5" s="115">
        <v>10</v>
      </c>
      <c r="X5" s="115"/>
      <c r="Y5" s="115">
        <v>11</v>
      </c>
      <c r="Z5" s="115"/>
      <c r="AA5" s="115">
        <v>12</v>
      </c>
      <c r="AB5" s="115"/>
      <c r="AC5" s="115">
        <v>13</v>
      </c>
      <c r="AD5" s="115">
        <v>13</v>
      </c>
      <c r="AE5" s="115">
        <v>14</v>
      </c>
      <c r="AF5" s="115">
        <v>14</v>
      </c>
      <c r="AG5" s="115">
        <v>15</v>
      </c>
      <c r="AH5" s="115">
        <v>15</v>
      </c>
      <c r="AI5" s="115">
        <v>16</v>
      </c>
      <c r="AJ5" s="115">
        <v>16</v>
      </c>
      <c r="AK5" s="115">
        <v>17</v>
      </c>
      <c r="AL5" s="115">
        <v>17</v>
      </c>
      <c r="AM5" s="115">
        <v>18</v>
      </c>
      <c r="AN5" s="115">
        <v>18</v>
      </c>
      <c r="AO5" s="115">
        <v>19</v>
      </c>
      <c r="AP5" s="115">
        <v>19</v>
      </c>
      <c r="AQ5" s="115">
        <v>20</v>
      </c>
      <c r="AR5" s="115">
        <v>20</v>
      </c>
      <c r="AS5" s="724"/>
      <c r="AT5" s="725"/>
      <c r="AU5" s="726"/>
      <c r="AV5" s="727"/>
      <c r="AW5" s="621"/>
    </row>
    <row r="6" spans="1:49">
      <c r="A6" s="205"/>
      <c r="B6" s="117" t="s">
        <v>76</v>
      </c>
      <c r="C6" s="225" t="s">
        <v>691</v>
      </c>
      <c r="D6" s="225" t="s">
        <v>692</v>
      </c>
      <c r="E6" s="225" t="s">
        <v>691</v>
      </c>
      <c r="F6" s="225" t="s">
        <v>692</v>
      </c>
      <c r="G6" s="225" t="s">
        <v>691</v>
      </c>
      <c r="H6" s="225" t="s">
        <v>692</v>
      </c>
      <c r="I6" s="225" t="s">
        <v>691</v>
      </c>
      <c r="J6" s="225" t="s">
        <v>692</v>
      </c>
      <c r="K6" s="225" t="s">
        <v>691</v>
      </c>
      <c r="L6" s="225" t="s">
        <v>692</v>
      </c>
      <c r="M6" s="225" t="s">
        <v>691</v>
      </c>
      <c r="N6" s="225" t="s">
        <v>692</v>
      </c>
      <c r="O6" s="225" t="s">
        <v>691</v>
      </c>
      <c r="P6" s="225" t="s">
        <v>692</v>
      </c>
      <c r="Q6" s="225" t="s">
        <v>691</v>
      </c>
      <c r="R6" s="225" t="s">
        <v>692</v>
      </c>
      <c r="S6" s="225" t="s">
        <v>691</v>
      </c>
      <c r="T6" s="225" t="s">
        <v>692</v>
      </c>
      <c r="U6" s="225" t="s">
        <v>691</v>
      </c>
      <c r="V6" s="225" t="s">
        <v>692</v>
      </c>
      <c r="W6" s="225" t="s">
        <v>691</v>
      </c>
      <c r="X6" s="225" t="s">
        <v>692</v>
      </c>
      <c r="Y6" s="225" t="s">
        <v>691</v>
      </c>
      <c r="Z6" s="225" t="s">
        <v>692</v>
      </c>
      <c r="AA6" s="225" t="s">
        <v>691</v>
      </c>
      <c r="AB6" s="225" t="s">
        <v>692</v>
      </c>
      <c r="AC6" s="225" t="s">
        <v>691</v>
      </c>
      <c r="AD6" s="225" t="s">
        <v>692</v>
      </c>
      <c r="AE6" s="225" t="s">
        <v>691</v>
      </c>
      <c r="AF6" s="225" t="s">
        <v>692</v>
      </c>
      <c r="AG6" s="225" t="s">
        <v>691</v>
      </c>
      <c r="AH6" s="225" t="s">
        <v>692</v>
      </c>
      <c r="AI6" s="225" t="s">
        <v>691</v>
      </c>
      <c r="AJ6" s="225" t="s">
        <v>692</v>
      </c>
      <c r="AK6" s="225" t="s">
        <v>691</v>
      </c>
      <c r="AL6" s="225" t="s">
        <v>692</v>
      </c>
      <c r="AM6" s="225" t="s">
        <v>691</v>
      </c>
      <c r="AN6" s="225" t="s">
        <v>692</v>
      </c>
      <c r="AO6" s="225" t="s">
        <v>691</v>
      </c>
      <c r="AP6" s="225" t="s">
        <v>692</v>
      </c>
      <c r="AQ6" s="225" t="s">
        <v>691</v>
      </c>
      <c r="AR6" s="225" t="s">
        <v>692</v>
      </c>
      <c r="AS6" s="622" t="s">
        <v>691</v>
      </c>
      <c r="AT6" s="225" t="s">
        <v>692</v>
      </c>
      <c r="AU6" s="225" t="s">
        <v>691</v>
      </c>
      <c r="AV6" s="623" t="s">
        <v>692</v>
      </c>
      <c r="AW6" s="621"/>
    </row>
    <row r="7" spans="1:49" s="118" customFormat="1">
      <c r="A7" s="149" t="s">
        <v>68</v>
      </c>
      <c r="B7" s="128" t="s">
        <v>693</v>
      </c>
      <c r="C7" s="196">
        <v>0.61499999999999999</v>
      </c>
      <c r="D7" s="196">
        <v>5</v>
      </c>
      <c r="E7" s="624">
        <v>0</v>
      </c>
      <c r="F7" s="624">
        <v>0</v>
      </c>
      <c r="G7" s="625">
        <v>0</v>
      </c>
      <c r="H7" s="625">
        <v>0</v>
      </c>
      <c r="I7" s="625">
        <v>0</v>
      </c>
      <c r="J7" s="625">
        <v>0</v>
      </c>
      <c r="K7" s="625">
        <v>0</v>
      </c>
      <c r="L7" s="625">
        <v>0</v>
      </c>
      <c r="M7" s="625">
        <v>0</v>
      </c>
      <c r="N7" s="625">
        <v>0</v>
      </c>
      <c r="O7" s="625">
        <v>0</v>
      </c>
      <c r="P7" s="625">
        <v>0</v>
      </c>
      <c r="Q7" s="625">
        <v>0</v>
      </c>
      <c r="R7" s="625">
        <v>0</v>
      </c>
      <c r="S7" s="625">
        <v>0</v>
      </c>
      <c r="T7" s="625">
        <v>0</v>
      </c>
      <c r="U7" s="625">
        <v>0</v>
      </c>
      <c r="V7" s="625">
        <v>0</v>
      </c>
      <c r="W7" s="625">
        <v>0</v>
      </c>
      <c r="X7" s="625">
        <v>0</v>
      </c>
      <c r="Y7" s="625">
        <v>0</v>
      </c>
      <c r="Z7" s="625">
        <v>0</v>
      </c>
      <c r="AA7" s="625">
        <v>0</v>
      </c>
      <c r="AB7" s="625">
        <v>0</v>
      </c>
      <c r="AC7" s="625">
        <v>0</v>
      </c>
      <c r="AD7" s="625">
        <v>0</v>
      </c>
      <c r="AE7" s="625">
        <v>0</v>
      </c>
      <c r="AF7" s="625">
        <v>0</v>
      </c>
      <c r="AG7" s="625">
        <v>0</v>
      </c>
      <c r="AH7" s="625">
        <v>0</v>
      </c>
      <c r="AI7" s="625">
        <v>0</v>
      </c>
      <c r="AJ7" s="625">
        <v>0</v>
      </c>
      <c r="AK7" s="625">
        <v>0</v>
      </c>
      <c r="AL7" s="625">
        <v>0</v>
      </c>
      <c r="AM7" s="625">
        <v>0</v>
      </c>
      <c r="AN7" s="625">
        <v>0</v>
      </c>
      <c r="AO7" s="625">
        <v>0</v>
      </c>
      <c r="AP7" s="625">
        <v>0</v>
      </c>
      <c r="AQ7" s="625">
        <v>0</v>
      </c>
      <c r="AR7" s="625">
        <v>0</v>
      </c>
      <c r="AS7" s="609">
        <v>0</v>
      </c>
      <c r="AT7" s="140">
        <v>0</v>
      </c>
      <c r="AU7" s="140">
        <v>0</v>
      </c>
      <c r="AV7" s="137">
        <v>0</v>
      </c>
      <c r="AW7" s="140"/>
    </row>
    <row r="8" spans="1:49" s="118" customFormat="1">
      <c r="A8" s="149" t="s">
        <v>441</v>
      </c>
      <c r="B8" s="128" t="s">
        <v>694</v>
      </c>
      <c r="C8" s="196">
        <v>0</v>
      </c>
      <c r="D8" s="196">
        <v>0</v>
      </c>
      <c r="E8" s="625">
        <v>0</v>
      </c>
      <c r="F8" s="624">
        <v>0</v>
      </c>
      <c r="G8" s="625">
        <v>0.4</v>
      </c>
      <c r="H8" s="625">
        <v>0.4</v>
      </c>
      <c r="I8" s="625">
        <v>0</v>
      </c>
      <c r="J8" s="625">
        <v>0</v>
      </c>
      <c r="K8" s="625">
        <v>0</v>
      </c>
      <c r="L8" s="625">
        <v>0</v>
      </c>
      <c r="M8" s="625">
        <v>0</v>
      </c>
      <c r="N8" s="625">
        <v>0</v>
      </c>
      <c r="O8" s="625">
        <v>0</v>
      </c>
      <c r="P8" s="625">
        <v>0</v>
      </c>
      <c r="Q8" s="625">
        <v>0</v>
      </c>
      <c r="R8" s="625">
        <v>0</v>
      </c>
      <c r="S8" s="625">
        <v>0</v>
      </c>
      <c r="T8" s="625">
        <v>0</v>
      </c>
      <c r="U8" s="625">
        <v>0</v>
      </c>
      <c r="V8" s="625">
        <v>0</v>
      </c>
      <c r="W8" s="625">
        <v>0</v>
      </c>
      <c r="X8" s="625">
        <v>0</v>
      </c>
      <c r="Y8" s="625">
        <v>0</v>
      </c>
      <c r="Z8" s="625">
        <v>0</v>
      </c>
      <c r="AA8" s="625">
        <v>0</v>
      </c>
      <c r="AB8" s="625">
        <v>0</v>
      </c>
      <c r="AC8" s="625">
        <v>0</v>
      </c>
      <c r="AD8" s="625">
        <v>0</v>
      </c>
      <c r="AE8" s="625">
        <v>0</v>
      </c>
      <c r="AF8" s="625">
        <v>0</v>
      </c>
      <c r="AG8" s="625">
        <v>0</v>
      </c>
      <c r="AH8" s="625">
        <v>0</v>
      </c>
      <c r="AI8" s="625">
        <v>0</v>
      </c>
      <c r="AJ8" s="625">
        <v>0</v>
      </c>
      <c r="AK8" s="625">
        <v>0</v>
      </c>
      <c r="AL8" s="625">
        <v>0</v>
      </c>
      <c r="AM8" s="625">
        <v>0</v>
      </c>
      <c r="AN8" s="625">
        <v>0</v>
      </c>
      <c r="AO8" s="625">
        <v>0</v>
      </c>
      <c r="AP8" s="625">
        <v>0</v>
      </c>
      <c r="AQ8" s="625">
        <v>0</v>
      </c>
      <c r="AR8" s="625">
        <v>0</v>
      </c>
      <c r="AS8" s="609">
        <v>0.4</v>
      </c>
      <c r="AT8" s="140">
        <v>0.4</v>
      </c>
      <c r="AU8" s="140">
        <v>0.02</v>
      </c>
      <c r="AV8" s="137">
        <v>0.02</v>
      </c>
      <c r="AW8" s="140"/>
    </row>
    <row r="9" spans="1:49" s="118" customFormat="1">
      <c r="A9" s="149" t="s">
        <v>441</v>
      </c>
      <c r="B9" s="128" t="s">
        <v>695</v>
      </c>
      <c r="C9" s="196">
        <v>0.4</v>
      </c>
      <c r="D9" s="196">
        <v>0.4</v>
      </c>
      <c r="E9" s="625">
        <v>0</v>
      </c>
      <c r="F9" s="624">
        <v>0</v>
      </c>
      <c r="G9" s="625">
        <v>0</v>
      </c>
      <c r="H9" s="625">
        <v>0</v>
      </c>
      <c r="I9" s="625">
        <v>0</v>
      </c>
      <c r="J9" s="625">
        <v>0</v>
      </c>
      <c r="K9" s="625">
        <v>0</v>
      </c>
      <c r="L9" s="625">
        <v>0</v>
      </c>
      <c r="M9" s="625">
        <v>0</v>
      </c>
      <c r="N9" s="625">
        <v>0</v>
      </c>
      <c r="O9" s="625">
        <v>0</v>
      </c>
      <c r="P9" s="625">
        <v>0</v>
      </c>
      <c r="Q9" s="625">
        <v>0</v>
      </c>
      <c r="R9" s="625">
        <v>0</v>
      </c>
      <c r="S9" s="625">
        <v>0</v>
      </c>
      <c r="T9" s="625">
        <v>0</v>
      </c>
      <c r="U9" s="625">
        <v>0</v>
      </c>
      <c r="V9" s="625">
        <v>0</v>
      </c>
      <c r="W9" s="625">
        <v>0</v>
      </c>
      <c r="X9" s="625">
        <v>0</v>
      </c>
      <c r="Y9" s="625">
        <v>0</v>
      </c>
      <c r="Z9" s="625">
        <v>0</v>
      </c>
      <c r="AA9" s="625">
        <v>0</v>
      </c>
      <c r="AB9" s="625">
        <v>0</v>
      </c>
      <c r="AC9" s="625">
        <v>0</v>
      </c>
      <c r="AD9" s="625">
        <v>0</v>
      </c>
      <c r="AE9" s="625">
        <v>0</v>
      </c>
      <c r="AF9" s="625">
        <v>0</v>
      </c>
      <c r="AG9" s="625">
        <v>0</v>
      </c>
      <c r="AH9" s="625">
        <v>0</v>
      </c>
      <c r="AI9" s="625">
        <v>0</v>
      </c>
      <c r="AJ9" s="625">
        <v>0</v>
      </c>
      <c r="AK9" s="625">
        <v>0</v>
      </c>
      <c r="AL9" s="625">
        <v>0</v>
      </c>
      <c r="AM9" s="625">
        <v>0</v>
      </c>
      <c r="AN9" s="625">
        <v>0</v>
      </c>
      <c r="AO9" s="625">
        <v>0</v>
      </c>
      <c r="AP9" s="625">
        <v>0</v>
      </c>
      <c r="AQ9" s="625">
        <v>0</v>
      </c>
      <c r="AR9" s="625">
        <v>0</v>
      </c>
      <c r="AS9" s="609">
        <v>0</v>
      </c>
      <c r="AT9" s="140">
        <v>0</v>
      </c>
      <c r="AU9" s="140">
        <v>0</v>
      </c>
      <c r="AV9" s="137">
        <v>0</v>
      </c>
      <c r="AW9" s="140"/>
    </row>
    <row r="10" spans="1:49" s="118" customFormat="1">
      <c r="A10" s="149" t="s">
        <v>149</v>
      </c>
      <c r="B10" s="128" t="s">
        <v>696</v>
      </c>
      <c r="C10" s="196">
        <v>0</v>
      </c>
      <c r="D10" s="196">
        <v>0</v>
      </c>
      <c r="E10" s="625">
        <v>0.1</v>
      </c>
      <c r="F10" s="625">
        <v>0.5</v>
      </c>
      <c r="G10" s="625">
        <v>0</v>
      </c>
      <c r="H10" s="625">
        <v>0</v>
      </c>
      <c r="I10" s="625">
        <v>0</v>
      </c>
      <c r="J10" s="625">
        <v>0</v>
      </c>
      <c r="K10" s="625">
        <v>0</v>
      </c>
      <c r="L10" s="625">
        <v>0</v>
      </c>
      <c r="M10" s="625">
        <v>0</v>
      </c>
      <c r="N10" s="625">
        <v>0</v>
      </c>
      <c r="O10" s="625">
        <v>0</v>
      </c>
      <c r="P10" s="625">
        <v>0</v>
      </c>
      <c r="Q10" s="625">
        <v>0</v>
      </c>
      <c r="R10" s="625">
        <v>0</v>
      </c>
      <c r="S10" s="625">
        <v>0</v>
      </c>
      <c r="T10" s="625">
        <v>0</v>
      </c>
      <c r="U10" s="625">
        <v>0</v>
      </c>
      <c r="V10" s="625">
        <v>0</v>
      </c>
      <c r="W10" s="625">
        <v>0</v>
      </c>
      <c r="X10" s="625">
        <v>0</v>
      </c>
      <c r="Y10" s="625">
        <v>0</v>
      </c>
      <c r="Z10" s="625">
        <v>0</v>
      </c>
      <c r="AA10" s="625">
        <v>0</v>
      </c>
      <c r="AB10" s="625">
        <v>0</v>
      </c>
      <c r="AC10" s="625">
        <v>0</v>
      </c>
      <c r="AD10" s="625">
        <v>0</v>
      </c>
      <c r="AE10" s="625">
        <v>0</v>
      </c>
      <c r="AF10" s="625">
        <v>0</v>
      </c>
      <c r="AG10" s="625">
        <v>0</v>
      </c>
      <c r="AH10" s="625">
        <v>0</v>
      </c>
      <c r="AI10" s="625">
        <v>0</v>
      </c>
      <c r="AJ10" s="625">
        <v>0</v>
      </c>
      <c r="AK10" s="625">
        <v>0</v>
      </c>
      <c r="AL10" s="625">
        <v>0</v>
      </c>
      <c r="AM10" s="625">
        <v>0</v>
      </c>
      <c r="AN10" s="625">
        <v>0</v>
      </c>
      <c r="AO10" s="625">
        <v>0</v>
      </c>
      <c r="AP10" s="625">
        <v>0</v>
      </c>
      <c r="AQ10" s="625">
        <v>0</v>
      </c>
      <c r="AR10" s="625">
        <v>0</v>
      </c>
      <c r="AS10" s="609">
        <v>0.1</v>
      </c>
      <c r="AT10" s="140">
        <v>0.5</v>
      </c>
      <c r="AU10" s="140">
        <v>5.0000000000000001E-3</v>
      </c>
      <c r="AV10" s="137">
        <v>2.5000000000000001E-2</v>
      </c>
      <c r="AW10" s="140"/>
    </row>
    <row r="11" spans="1:49" s="118" customFormat="1">
      <c r="A11" s="149" t="s">
        <v>149</v>
      </c>
      <c r="B11" s="128" t="s">
        <v>697</v>
      </c>
      <c r="C11" s="196">
        <v>0</v>
      </c>
      <c r="D11" s="196">
        <v>0</v>
      </c>
      <c r="E11" s="625">
        <v>0</v>
      </c>
      <c r="F11" s="625">
        <v>0</v>
      </c>
      <c r="G11" s="625">
        <v>0</v>
      </c>
      <c r="H11" s="625">
        <v>0</v>
      </c>
      <c r="I11" s="625">
        <v>0.1</v>
      </c>
      <c r="J11" s="625">
        <v>0.5</v>
      </c>
      <c r="K11" s="625">
        <v>0</v>
      </c>
      <c r="L11" s="625">
        <v>0</v>
      </c>
      <c r="M11" s="625">
        <v>0</v>
      </c>
      <c r="N11" s="625">
        <v>0</v>
      </c>
      <c r="O11" s="625">
        <v>0</v>
      </c>
      <c r="P11" s="625">
        <v>0</v>
      </c>
      <c r="Q11" s="625">
        <v>0</v>
      </c>
      <c r="R11" s="625">
        <v>0</v>
      </c>
      <c r="S11" s="625">
        <v>0</v>
      </c>
      <c r="T11" s="625">
        <v>0</v>
      </c>
      <c r="U11" s="625">
        <v>0</v>
      </c>
      <c r="V11" s="625">
        <v>0</v>
      </c>
      <c r="W11" s="625">
        <v>0</v>
      </c>
      <c r="X11" s="625">
        <v>0</v>
      </c>
      <c r="Y11" s="625">
        <v>0</v>
      </c>
      <c r="Z11" s="625">
        <v>0</v>
      </c>
      <c r="AA11" s="625">
        <v>0</v>
      </c>
      <c r="AB11" s="625">
        <v>0</v>
      </c>
      <c r="AC11" s="625">
        <v>0</v>
      </c>
      <c r="AD11" s="625">
        <v>0</v>
      </c>
      <c r="AE11" s="625">
        <v>0</v>
      </c>
      <c r="AF11" s="625">
        <v>0</v>
      </c>
      <c r="AG11" s="625">
        <v>0</v>
      </c>
      <c r="AH11" s="625">
        <v>0</v>
      </c>
      <c r="AI11" s="625">
        <v>0</v>
      </c>
      <c r="AJ11" s="625">
        <v>0</v>
      </c>
      <c r="AK11" s="625">
        <v>0</v>
      </c>
      <c r="AL11" s="625">
        <v>0</v>
      </c>
      <c r="AM11" s="625">
        <v>0</v>
      </c>
      <c r="AN11" s="625">
        <v>0</v>
      </c>
      <c r="AO11" s="625">
        <v>0</v>
      </c>
      <c r="AP11" s="625">
        <v>0</v>
      </c>
      <c r="AQ11" s="625">
        <v>0</v>
      </c>
      <c r="AR11" s="625">
        <v>0</v>
      </c>
      <c r="AS11" s="609">
        <v>0.1</v>
      </c>
      <c r="AT11" s="140">
        <v>0.5</v>
      </c>
      <c r="AU11" s="140">
        <v>5.0000000000000001E-3</v>
      </c>
      <c r="AV11" s="137">
        <v>2.5000000000000001E-2</v>
      </c>
      <c r="AW11" s="140"/>
    </row>
    <row r="12" spans="1:49" s="118" customFormat="1">
      <c r="A12" s="149" t="s">
        <v>457</v>
      </c>
      <c r="B12" s="128" t="s">
        <v>698</v>
      </c>
      <c r="C12" s="196">
        <v>0</v>
      </c>
      <c r="D12" s="196">
        <v>0</v>
      </c>
      <c r="E12" s="625">
        <v>0.1</v>
      </c>
      <c r="F12" s="625">
        <v>1.5</v>
      </c>
      <c r="G12" s="625">
        <v>0.1</v>
      </c>
      <c r="H12" s="625">
        <v>1.5</v>
      </c>
      <c r="I12" s="625">
        <v>0</v>
      </c>
      <c r="J12" s="625">
        <v>0</v>
      </c>
      <c r="K12" s="625">
        <v>0</v>
      </c>
      <c r="L12" s="625">
        <v>0</v>
      </c>
      <c r="M12" s="625">
        <v>0</v>
      </c>
      <c r="N12" s="625">
        <v>0</v>
      </c>
      <c r="O12" s="625">
        <v>0</v>
      </c>
      <c r="P12" s="625">
        <v>0</v>
      </c>
      <c r="Q12" s="625">
        <v>0</v>
      </c>
      <c r="R12" s="625">
        <v>0</v>
      </c>
      <c r="S12" s="625">
        <v>0</v>
      </c>
      <c r="T12" s="625">
        <v>0</v>
      </c>
      <c r="U12" s="625">
        <v>0</v>
      </c>
      <c r="V12" s="625">
        <v>0</v>
      </c>
      <c r="W12" s="625">
        <v>0</v>
      </c>
      <c r="X12" s="625">
        <v>0</v>
      </c>
      <c r="Y12" s="625">
        <v>0</v>
      </c>
      <c r="Z12" s="625">
        <v>0</v>
      </c>
      <c r="AA12" s="625">
        <v>0</v>
      </c>
      <c r="AB12" s="625">
        <v>0</v>
      </c>
      <c r="AC12" s="625">
        <v>0</v>
      </c>
      <c r="AD12" s="625">
        <v>0</v>
      </c>
      <c r="AE12" s="625">
        <v>0</v>
      </c>
      <c r="AF12" s="625">
        <v>0</v>
      </c>
      <c r="AG12" s="625">
        <v>0</v>
      </c>
      <c r="AH12" s="625">
        <v>0</v>
      </c>
      <c r="AI12" s="625">
        <v>0</v>
      </c>
      <c r="AJ12" s="625">
        <v>0</v>
      </c>
      <c r="AK12" s="625">
        <v>0</v>
      </c>
      <c r="AL12" s="625">
        <v>0</v>
      </c>
      <c r="AM12" s="625">
        <v>0</v>
      </c>
      <c r="AN12" s="625">
        <v>0</v>
      </c>
      <c r="AO12" s="625">
        <v>0</v>
      </c>
      <c r="AP12" s="625">
        <v>0</v>
      </c>
      <c r="AQ12" s="625">
        <v>0</v>
      </c>
      <c r="AR12" s="625">
        <v>0</v>
      </c>
      <c r="AS12" s="609">
        <v>0.2</v>
      </c>
      <c r="AT12" s="140">
        <v>3</v>
      </c>
      <c r="AU12" s="140">
        <v>0.01</v>
      </c>
      <c r="AV12" s="137">
        <v>0.15</v>
      </c>
      <c r="AW12" s="140"/>
    </row>
    <row r="13" spans="1:49" s="118" customFormat="1">
      <c r="A13" s="149" t="s">
        <v>457</v>
      </c>
      <c r="B13" s="128" t="s">
        <v>699</v>
      </c>
      <c r="C13" s="196">
        <v>0</v>
      </c>
      <c r="D13" s="196">
        <v>0</v>
      </c>
      <c r="E13" s="625">
        <v>0.1</v>
      </c>
      <c r="F13" s="625">
        <v>1.5</v>
      </c>
      <c r="G13" s="625">
        <v>0.1</v>
      </c>
      <c r="H13" s="625">
        <v>1.5</v>
      </c>
      <c r="I13" s="625">
        <v>0</v>
      </c>
      <c r="J13" s="625">
        <v>0</v>
      </c>
      <c r="K13" s="625">
        <v>0</v>
      </c>
      <c r="L13" s="625">
        <v>0</v>
      </c>
      <c r="M13" s="625">
        <v>0</v>
      </c>
      <c r="N13" s="625">
        <v>0</v>
      </c>
      <c r="O13" s="625">
        <v>0</v>
      </c>
      <c r="P13" s="625">
        <v>0</v>
      </c>
      <c r="Q13" s="625">
        <v>0</v>
      </c>
      <c r="R13" s="625">
        <v>0</v>
      </c>
      <c r="S13" s="625">
        <v>0</v>
      </c>
      <c r="T13" s="625">
        <v>0</v>
      </c>
      <c r="U13" s="625">
        <v>0</v>
      </c>
      <c r="V13" s="625">
        <v>0</v>
      </c>
      <c r="W13" s="625">
        <v>0</v>
      </c>
      <c r="X13" s="625">
        <v>0</v>
      </c>
      <c r="Y13" s="625">
        <v>0</v>
      </c>
      <c r="Z13" s="625">
        <v>0</v>
      </c>
      <c r="AA13" s="625">
        <v>0</v>
      </c>
      <c r="AB13" s="625">
        <v>0</v>
      </c>
      <c r="AC13" s="625">
        <v>0</v>
      </c>
      <c r="AD13" s="625">
        <v>0</v>
      </c>
      <c r="AE13" s="625">
        <v>0</v>
      </c>
      <c r="AF13" s="625">
        <v>0</v>
      </c>
      <c r="AG13" s="625">
        <v>0</v>
      </c>
      <c r="AH13" s="625">
        <v>0</v>
      </c>
      <c r="AI13" s="625">
        <v>0</v>
      </c>
      <c r="AJ13" s="625">
        <v>0</v>
      </c>
      <c r="AK13" s="625">
        <v>0</v>
      </c>
      <c r="AL13" s="625">
        <v>0</v>
      </c>
      <c r="AM13" s="625">
        <v>0</v>
      </c>
      <c r="AN13" s="625">
        <v>0</v>
      </c>
      <c r="AO13" s="625">
        <v>0</v>
      </c>
      <c r="AP13" s="625">
        <v>0</v>
      </c>
      <c r="AQ13" s="625">
        <v>0</v>
      </c>
      <c r="AR13" s="625">
        <v>0</v>
      </c>
      <c r="AS13" s="609">
        <v>0.2</v>
      </c>
      <c r="AT13" s="140">
        <v>3</v>
      </c>
      <c r="AU13" s="140">
        <v>0.01</v>
      </c>
      <c r="AV13" s="137">
        <v>0.15</v>
      </c>
      <c r="AW13" s="140"/>
    </row>
    <row r="14" spans="1:49" s="118" customFormat="1">
      <c r="A14" s="149" t="s">
        <v>457</v>
      </c>
      <c r="B14" s="128" t="s">
        <v>700</v>
      </c>
      <c r="C14" s="196">
        <v>0</v>
      </c>
      <c r="D14" s="196">
        <v>0</v>
      </c>
      <c r="E14" s="625">
        <v>0</v>
      </c>
      <c r="F14" s="625">
        <v>0</v>
      </c>
      <c r="G14" s="625">
        <v>0.1</v>
      </c>
      <c r="H14" s="625">
        <v>1.5</v>
      </c>
      <c r="I14" s="625">
        <v>0.1</v>
      </c>
      <c r="J14" s="625">
        <v>1.5</v>
      </c>
      <c r="K14" s="625">
        <v>0.1</v>
      </c>
      <c r="L14" s="625">
        <v>1.5</v>
      </c>
      <c r="M14" s="625">
        <v>0</v>
      </c>
      <c r="N14" s="625">
        <v>0</v>
      </c>
      <c r="O14" s="625">
        <v>0</v>
      </c>
      <c r="P14" s="625">
        <v>0</v>
      </c>
      <c r="Q14" s="625">
        <v>0</v>
      </c>
      <c r="R14" s="625">
        <v>0</v>
      </c>
      <c r="S14" s="625">
        <v>0</v>
      </c>
      <c r="T14" s="625">
        <v>0</v>
      </c>
      <c r="U14" s="625">
        <v>0</v>
      </c>
      <c r="V14" s="625">
        <v>0</v>
      </c>
      <c r="W14" s="625">
        <v>0</v>
      </c>
      <c r="X14" s="625">
        <v>0</v>
      </c>
      <c r="Y14" s="625">
        <v>0</v>
      </c>
      <c r="Z14" s="625">
        <v>0</v>
      </c>
      <c r="AA14" s="625">
        <v>0</v>
      </c>
      <c r="AB14" s="625">
        <v>0</v>
      </c>
      <c r="AC14" s="625">
        <v>0</v>
      </c>
      <c r="AD14" s="625">
        <v>0</v>
      </c>
      <c r="AE14" s="625">
        <v>0</v>
      </c>
      <c r="AF14" s="625">
        <v>0</v>
      </c>
      <c r="AG14" s="625">
        <v>0</v>
      </c>
      <c r="AH14" s="625">
        <v>0</v>
      </c>
      <c r="AI14" s="625">
        <v>0</v>
      </c>
      <c r="AJ14" s="625">
        <v>0</v>
      </c>
      <c r="AK14" s="625">
        <v>0</v>
      </c>
      <c r="AL14" s="625">
        <v>0</v>
      </c>
      <c r="AM14" s="625">
        <v>0</v>
      </c>
      <c r="AN14" s="625">
        <v>0</v>
      </c>
      <c r="AO14" s="625">
        <v>0</v>
      </c>
      <c r="AP14" s="625">
        <v>0</v>
      </c>
      <c r="AQ14" s="625">
        <v>0</v>
      </c>
      <c r="AR14" s="625">
        <v>0</v>
      </c>
      <c r="AS14" s="609">
        <v>0.30000000000000004</v>
      </c>
      <c r="AT14" s="140">
        <v>4.5</v>
      </c>
      <c r="AU14" s="140">
        <v>1.5000000000000003E-2</v>
      </c>
      <c r="AV14" s="137">
        <v>0.22500000000000001</v>
      </c>
      <c r="AW14" s="140"/>
    </row>
    <row r="15" spans="1:49" s="118" customFormat="1">
      <c r="A15" s="149" t="s">
        <v>457</v>
      </c>
      <c r="B15" s="128" t="s">
        <v>701</v>
      </c>
      <c r="C15" s="196">
        <v>0</v>
      </c>
      <c r="D15" s="196">
        <v>0</v>
      </c>
      <c r="E15" s="625">
        <v>0</v>
      </c>
      <c r="F15" s="625">
        <v>0</v>
      </c>
      <c r="G15" s="625">
        <v>0</v>
      </c>
      <c r="H15" s="625">
        <v>0</v>
      </c>
      <c r="I15" s="625">
        <v>0</v>
      </c>
      <c r="J15" s="625">
        <v>0</v>
      </c>
      <c r="K15" s="625">
        <v>0.1</v>
      </c>
      <c r="L15" s="625">
        <v>1.5</v>
      </c>
      <c r="M15" s="625">
        <v>0.1</v>
      </c>
      <c r="N15" s="625">
        <v>1.5</v>
      </c>
      <c r="O15" s="625">
        <v>0.1</v>
      </c>
      <c r="P15" s="625">
        <v>1.5</v>
      </c>
      <c r="Q15" s="625">
        <v>0</v>
      </c>
      <c r="R15" s="625">
        <v>0</v>
      </c>
      <c r="S15" s="625">
        <v>0</v>
      </c>
      <c r="T15" s="625">
        <v>0</v>
      </c>
      <c r="U15" s="625">
        <v>0</v>
      </c>
      <c r="V15" s="625">
        <v>0</v>
      </c>
      <c r="W15" s="625">
        <v>0</v>
      </c>
      <c r="X15" s="625">
        <v>0</v>
      </c>
      <c r="Y15" s="625">
        <v>0</v>
      </c>
      <c r="Z15" s="625">
        <v>0</v>
      </c>
      <c r="AA15" s="625">
        <v>0</v>
      </c>
      <c r="AB15" s="625">
        <v>0</v>
      </c>
      <c r="AC15" s="625">
        <v>0</v>
      </c>
      <c r="AD15" s="625">
        <v>0</v>
      </c>
      <c r="AE15" s="625">
        <v>0</v>
      </c>
      <c r="AF15" s="625">
        <v>0</v>
      </c>
      <c r="AG15" s="625">
        <v>0</v>
      </c>
      <c r="AH15" s="625">
        <v>0</v>
      </c>
      <c r="AI15" s="625">
        <v>0</v>
      </c>
      <c r="AJ15" s="625">
        <v>0</v>
      </c>
      <c r="AK15" s="625">
        <v>0</v>
      </c>
      <c r="AL15" s="625">
        <v>0</v>
      </c>
      <c r="AM15" s="625">
        <v>0</v>
      </c>
      <c r="AN15" s="625">
        <v>0</v>
      </c>
      <c r="AO15" s="625">
        <v>0</v>
      </c>
      <c r="AP15" s="625">
        <v>0</v>
      </c>
      <c r="AQ15" s="625">
        <v>0</v>
      </c>
      <c r="AR15" s="625">
        <v>0</v>
      </c>
      <c r="AS15" s="609">
        <v>0.30000000000000004</v>
      </c>
      <c r="AT15" s="140">
        <v>4.5</v>
      </c>
      <c r="AU15" s="140">
        <v>1.5000000000000003E-2</v>
      </c>
      <c r="AV15" s="137">
        <v>0.22500000000000001</v>
      </c>
      <c r="AW15" s="140"/>
    </row>
    <row r="16" spans="1:49">
      <c r="A16" s="149"/>
      <c r="B16" s="118"/>
      <c r="C16" s="203"/>
      <c r="D16" s="203"/>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V16" s="120"/>
    </row>
    <row r="17" spans="1:49" s="118" customFormat="1">
      <c r="A17" s="205"/>
      <c r="B17" s="117" t="s">
        <v>293</v>
      </c>
      <c r="C17" s="626"/>
      <c r="D17" s="626"/>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5"/>
      <c r="AL17" s="625"/>
      <c r="AM17" s="625"/>
      <c r="AN17" s="625"/>
      <c r="AO17" s="625"/>
      <c r="AP17" s="625"/>
      <c r="AQ17" s="625"/>
      <c r="AR17" s="625"/>
      <c r="AS17" s="609"/>
      <c r="AT17" s="140"/>
      <c r="AU17" s="140"/>
      <c r="AV17" s="137"/>
      <c r="AW17" s="140"/>
    </row>
    <row r="18" spans="1:49" s="118" customFormat="1">
      <c r="A18" s="149" t="s">
        <v>457</v>
      </c>
      <c r="B18" s="128" t="s">
        <v>702</v>
      </c>
      <c r="C18" s="196">
        <v>0</v>
      </c>
      <c r="D18" s="196">
        <v>0</v>
      </c>
      <c r="E18" s="625">
        <v>1.4</v>
      </c>
      <c r="F18" s="625">
        <v>2.8</v>
      </c>
      <c r="G18" s="625">
        <v>1.4</v>
      </c>
      <c r="H18" s="625">
        <v>2.8</v>
      </c>
      <c r="I18" s="625">
        <v>1.4</v>
      </c>
      <c r="J18" s="625">
        <v>2.8</v>
      </c>
      <c r="K18" s="625">
        <v>1.4</v>
      </c>
      <c r="L18" s="625">
        <v>2.8</v>
      </c>
      <c r="M18" s="625">
        <v>1.4</v>
      </c>
      <c r="N18" s="625">
        <v>2.8</v>
      </c>
      <c r="O18" s="625">
        <v>1.4</v>
      </c>
      <c r="P18" s="625">
        <v>2.8</v>
      </c>
      <c r="Q18" s="625">
        <v>1.4</v>
      </c>
      <c r="R18" s="625">
        <v>2.8</v>
      </c>
      <c r="S18" s="625">
        <v>1.4</v>
      </c>
      <c r="T18" s="625">
        <v>2.8</v>
      </c>
      <c r="U18" s="625">
        <v>1.4</v>
      </c>
      <c r="V18" s="625">
        <v>2.8</v>
      </c>
      <c r="W18" s="625">
        <v>1.4</v>
      </c>
      <c r="X18" s="625">
        <v>2.8</v>
      </c>
      <c r="Y18" s="625">
        <v>1.4</v>
      </c>
      <c r="Z18" s="625">
        <v>2.8</v>
      </c>
      <c r="AA18" s="625">
        <v>1.4</v>
      </c>
      <c r="AB18" s="625">
        <v>2.8</v>
      </c>
      <c r="AC18" s="625">
        <v>1.4</v>
      </c>
      <c r="AD18" s="625">
        <v>2.8</v>
      </c>
      <c r="AE18" s="625">
        <v>1.4</v>
      </c>
      <c r="AF18" s="625">
        <v>2.8</v>
      </c>
      <c r="AG18" s="625">
        <v>1.4</v>
      </c>
      <c r="AH18" s="625">
        <v>2.8</v>
      </c>
      <c r="AI18" s="625">
        <v>1.4</v>
      </c>
      <c r="AJ18" s="625">
        <v>2.8</v>
      </c>
      <c r="AK18" s="625">
        <v>1.4</v>
      </c>
      <c r="AL18" s="625">
        <v>2.8</v>
      </c>
      <c r="AM18" s="625">
        <v>1.4</v>
      </c>
      <c r="AN18" s="625">
        <v>2.8</v>
      </c>
      <c r="AO18" s="625">
        <v>1.4</v>
      </c>
      <c r="AP18" s="625">
        <v>2.8</v>
      </c>
      <c r="AQ18" s="625">
        <v>1.4</v>
      </c>
      <c r="AR18" s="625">
        <v>2.8</v>
      </c>
      <c r="AS18" s="609">
        <v>27.999999999999989</v>
      </c>
      <c r="AT18" s="140">
        <v>55.999999999999979</v>
      </c>
      <c r="AU18" s="140">
        <v>1.3999999999999995</v>
      </c>
      <c r="AV18" s="137">
        <v>2.7999999999999989</v>
      </c>
      <c r="AW18" s="140"/>
    </row>
    <row r="19" spans="1:49" s="118" customFormat="1">
      <c r="A19" s="149" t="s">
        <v>457</v>
      </c>
      <c r="B19" s="128" t="s">
        <v>703</v>
      </c>
      <c r="C19" s="196">
        <v>0</v>
      </c>
      <c r="D19" s="196">
        <v>0</v>
      </c>
      <c r="E19" s="625">
        <v>1.4</v>
      </c>
      <c r="F19" s="625">
        <v>2.8</v>
      </c>
      <c r="G19" s="625">
        <v>1.4</v>
      </c>
      <c r="H19" s="625">
        <v>2.8</v>
      </c>
      <c r="I19" s="625">
        <v>1.4</v>
      </c>
      <c r="J19" s="625">
        <v>2.8</v>
      </c>
      <c r="K19" s="625">
        <v>1.4</v>
      </c>
      <c r="L19" s="625">
        <v>2.8</v>
      </c>
      <c r="M19" s="625">
        <v>1.4</v>
      </c>
      <c r="N19" s="625">
        <v>2.8</v>
      </c>
      <c r="O19" s="625">
        <v>1.4</v>
      </c>
      <c r="P19" s="625">
        <v>2.8</v>
      </c>
      <c r="Q19" s="625">
        <v>1.4</v>
      </c>
      <c r="R19" s="625">
        <v>2.8</v>
      </c>
      <c r="S19" s="625">
        <v>1.4</v>
      </c>
      <c r="T19" s="625">
        <v>2.8</v>
      </c>
      <c r="U19" s="625">
        <v>1.4</v>
      </c>
      <c r="V19" s="625">
        <v>2.8</v>
      </c>
      <c r="W19" s="625">
        <v>1.4</v>
      </c>
      <c r="X19" s="625">
        <v>2.8</v>
      </c>
      <c r="Y19" s="625">
        <v>1.4</v>
      </c>
      <c r="Z19" s="625">
        <v>2.8</v>
      </c>
      <c r="AA19" s="625">
        <v>1.4</v>
      </c>
      <c r="AB19" s="625">
        <v>2.8</v>
      </c>
      <c r="AC19" s="625">
        <v>1.4</v>
      </c>
      <c r="AD19" s="625">
        <v>2.8</v>
      </c>
      <c r="AE19" s="625">
        <v>1.4</v>
      </c>
      <c r="AF19" s="625">
        <v>2.8</v>
      </c>
      <c r="AG19" s="625">
        <v>1.4</v>
      </c>
      <c r="AH19" s="625">
        <v>2.8</v>
      </c>
      <c r="AI19" s="625">
        <v>1.4</v>
      </c>
      <c r="AJ19" s="625">
        <v>2.8</v>
      </c>
      <c r="AK19" s="625">
        <v>1.4</v>
      </c>
      <c r="AL19" s="625">
        <v>2.8</v>
      </c>
      <c r="AM19" s="625">
        <v>1.4</v>
      </c>
      <c r="AN19" s="625">
        <v>2.8</v>
      </c>
      <c r="AO19" s="625">
        <v>1.4</v>
      </c>
      <c r="AP19" s="625">
        <v>2.8</v>
      </c>
      <c r="AQ19" s="625">
        <v>1.4</v>
      </c>
      <c r="AR19" s="625">
        <v>2.8</v>
      </c>
      <c r="AS19" s="609">
        <v>27.999999999999989</v>
      </c>
      <c r="AT19" s="140">
        <v>55.999999999999979</v>
      </c>
      <c r="AU19" s="140">
        <v>1.3999999999999995</v>
      </c>
      <c r="AV19" s="137">
        <v>2.7999999999999989</v>
      </c>
      <c r="AW19" s="140"/>
    </row>
    <row r="20" spans="1:49" s="118" customFormat="1">
      <c r="A20" s="149" t="s">
        <v>457</v>
      </c>
      <c r="B20" s="128" t="s">
        <v>704</v>
      </c>
      <c r="C20" s="196">
        <v>0</v>
      </c>
      <c r="D20" s="196">
        <v>0</v>
      </c>
      <c r="E20" s="625">
        <v>1.4</v>
      </c>
      <c r="F20" s="625">
        <v>2.8</v>
      </c>
      <c r="G20" s="625">
        <v>1.4</v>
      </c>
      <c r="H20" s="625">
        <v>2.8</v>
      </c>
      <c r="I20" s="625">
        <v>1.4</v>
      </c>
      <c r="J20" s="625">
        <v>2.8</v>
      </c>
      <c r="K20" s="625">
        <v>1.4</v>
      </c>
      <c r="L20" s="625">
        <v>2.8</v>
      </c>
      <c r="M20" s="625">
        <v>1.4</v>
      </c>
      <c r="N20" s="625">
        <v>2.8</v>
      </c>
      <c r="O20" s="625">
        <v>1.4</v>
      </c>
      <c r="P20" s="625">
        <v>2.8</v>
      </c>
      <c r="Q20" s="625">
        <v>1.4</v>
      </c>
      <c r="R20" s="625">
        <v>2.8</v>
      </c>
      <c r="S20" s="625">
        <v>1.4</v>
      </c>
      <c r="T20" s="625">
        <v>2.8</v>
      </c>
      <c r="U20" s="625">
        <v>1.4</v>
      </c>
      <c r="V20" s="625">
        <v>2.8</v>
      </c>
      <c r="W20" s="625">
        <v>1.4</v>
      </c>
      <c r="X20" s="625">
        <v>2.8</v>
      </c>
      <c r="Y20" s="625">
        <v>1.4</v>
      </c>
      <c r="Z20" s="625">
        <v>2.8</v>
      </c>
      <c r="AA20" s="625">
        <v>1.4</v>
      </c>
      <c r="AB20" s="625">
        <v>2.8</v>
      </c>
      <c r="AC20" s="625">
        <v>1.4</v>
      </c>
      <c r="AD20" s="625">
        <v>2.8</v>
      </c>
      <c r="AE20" s="625">
        <v>1.4</v>
      </c>
      <c r="AF20" s="625">
        <v>2.8</v>
      </c>
      <c r="AG20" s="625">
        <v>1.4</v>
      </c>
      <c r="AH20" s="625">
        <v>2.8</v>
      </c>
      <c r="AI20" s="625">
        <v>1.4</v>
      </c>
      <c r="AJ20" s="625">
        <v>2.8</v>
      </c>
      <c r="AK20" s="625">
        <v>1.4</v>
      </c>
      <c r="AL20" s="625">
        <v>2.8</v>
      </c>
      <c r="AM20" s="625">
        <v>1.4</v>
      </c>
      <c r="AN20" s="625">
        <v>2.8</v>
      </c>
      <c r="AO20" s="625">
        <v>1.4</v>
      </c>
      <c r="AP20" s="625">
        <v>2.8</v>
      </c>
      <c r="AQ20" s="625">
        <v>1.4</v>
      </c>
      <c r="AR20" s="625">
        <v>2.8</v>
      </c>
      <c r="AS20" s="609">
        <v>27.999999999999989</v>
      </c>
      <c r="AT20" s="140">
        <v>55.999999999999979</v>
      </c>
      <c r="AU20" s="140">
        <v>1.3999999999999995</v>
      </c>
      <c r="AV20" s="137">
        <v>2.7999999999999989</v>
      </c>
      <c r="AW20" s="140"/>
    </row>
    <row r="21" spans="1:49" s="118" customFormat="1">
      <c r="A21" s="149" t="s">
        <v>457</v>
      </c>
      <c r="B21" s="128" t="s">
        <v>705</v>
      </c>
      <c r="C21" s="196">
        <v>0</v>
      </c>
      <c r="D21" s="196">
        <v>0</v>
      </c>
      <c r="E21" s="625">
        <v>0</v>
      </c>
      <c r="F21" s="625">
        <v>0</v>
      </c>
      <c r="G21" s="625">
        <v>0</v>
      </c>
      <c r="H21" s="625">
        <v>0</v>
      </c>
      <c r="I21" s="625">
        <v>1.4</v>
      </c>
      <c r="J21" s="625">
        <v>2.8</v>
      </c>
      <c r="K21" s="625">
        <v>1.4</v>
      </c>
      <c r="L21" s="625">
        <v>2.8</v>
      </c>
      <c r="M21" s="625">
        <v>1.4</v>
      </c>
      <c r="N21" s="625">
        <v>2.8</v>
      </c>
      <c r="O21" s="625">
        <v>1.4</v>
      </c>
      <c r="P21" s="625">
        <v>2.8</v>
      </c>
      <c r="Q21" s="625">
        <v>1.4</v>
      </c>
      <c r="R21" s="625">
        <v>2.8</v>
      </c>
      <c r="S21" s="625">
        <v>1.4</v>
      </c>
      <c r="T21" s="625">
        <v>2.8</v>
      </c>
      <c r="U21" s="625">
        <v>1.4</v>
      </c>
      <c r="V21" s="625">
        <v>2.8</v>
      </c>
      <c r="W21" s="625">
        <v>1.4</v>
      </c>
      <c r="X21" s="625">
        <v>2.8</v>
      </c>
      <c r="Y21" s="625">
        <v>1.4</v>
      </c>
      <c r="Z21" s="625">
        <v>2.8</v>
      </c>
      <c r="AA21" s="625">
        <v>1.4</v>
      </c>
      <c r="AB21" s="625">
        <v>2.8</v>
      </c>
      <c r="AC21" s="625">
        <v>1.4</v>
      </c>
      <c r="AD21" s="625">
        <v>2.8</v>
      </c>
      <c r="AE21" s="625">
        <v>1.4</v>
      </c>
      <c r="AF21" s="625">
        <v>2.8</v>
      </c>
      <c r="AG21" s="625">
        <v>1.4</v>
      </c>
      <c r="AH21" s="625">
        <v>2.8</v>
      </c>
      <c r="AI21" s="625">
        <v>1.4</v>
      </c>
      <c r="AJ21" s="625">
        <v>2.8</v>
      </c>
      <c r="AK21" s="625">
        <v>1.4</v>
      </c>
      <c r="AL21" s="625">
        <v>2.8</v>
      </c>
      <c r="AM21" s="625">
        <v>1.4</v>
      </c>
      <c r="AN21" s="625">
        <v>2.8</v>
      </c>
      <c r="AO21" s="625">
        <v>1.4</v>
      </c>
      <c r="AP21" s="625">
        <v>2.8</v>
      </c>
      <c r="AQ21" s="625">
        <v>1.4</v>
      </c>
      <c r="AR21" s="625">
        <v>2.8</v>
      </c>
      <c r="AS21" s="609">
        <v>25.199999999999992</v>
      </c>
      <c r="AT21" s="140">
        <v>50.399999999999984</v>
      </c>
      <c r="AU21" s="140">
        <v>1.2599999999999996</v>
      </c>
      <c r="AV21" s="137">
        <v>2.5199999999999991</v>
      </c>
      <c r="AW21" s="140"/>
    </row>
    <row r="22" spans="1:49" s="118" customFormat="1">
      <c r="A22" s="149"/>
      <c r="B22" s="128"/>
      <c r="C22" s="196"/>
      <c r="D22" s="196"/>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25"/>
      <c r="AL22" s="625"/>
      <c r="AM22" s="625"/>
      <c r="AN22" s="625"/>
      <c r="AO22" s="625"/>
      <c r="AP22" s="625"/>
      <c r="AQ22" s="625"/>
      <c r="AR22" s="625"/>
      <c r="AS22" s="609"/>
      <c r="AT22" s="140"/>
      <c r="AU22" s="140"/>
      <c r="AV22" s="137"/>
      <c r="AW22" s="140"/>
    </row>
    <row r="23" spans="1:49" s="118" customFormat="1">
      <c r="A23" s="627"/>
      <c r="B23" s="128" t="s">
        <v>71</v>
      </c>
      <c r="C23" s="196">
        <v>1.0150000000000001</v>
      </c>
      <c r="D23" s="196">
        <v>5.4</v>
      </c>
      <c r="E23" s="196">
        <v>0.30000000000000004</v>
      </c>
      <c r="F23" s="196">
        <v>3.5</v>
      </c>
      <c r="G23" s="196">
        <v>0.7</v>
      </c>
      <c r="H23" s="196">
        <v>4.9000000000000004</v>
      </c>
      <c r="I23" s="196">
        <v>0.2</v>
      </c>
      <c r="J23" s="196">
        <v>2</v>
      </c>
      <c r="K23" s="196">
        <v>0.2</v>
      </c>
      <c r="L23" s="196">
        <v>3</v>
      </c>
      <c r="M23" s="196">
        <v>0.1</v>
      </c>
      <c r="N23" s="196">
        <v>1.5</v>
      </c>
      <c r="O23" s="196">
        <v>0.1</v>
      </c>
      <c r="P23" s="196">
        <v>1.5</v>
      </c>
      <c r="Q23" s="196">
        <v>0</v>
      </c>
      <c r="R23" s="196">
        <v>0</v>
      </c>
      <c r="S23" s="196">
        <v>0</v>
      </c>
      <c r="T23" s="196">
        <v>0</v>
      </c>
      <c r="U23" s="196">
        <v>0</v>
      </c>
      <c r="V23" s="196">
        <v>0</v>
      </c>
      <c r="W23" s="196">
        <v>0</v>
      </c>
      <c r="X23" s="196">
        <v>0</v>
      </c>
      <c r="Y23" s="196">
        <v>0</v>
      </c>
      <c r="Z23" s="196">
        <v>0</v>
      </c>
      <c r="AA23" s="196">
        <v>0</v>
      </c>
      <c r="AB23" s="196">
        <v>0</v>
      </c>
      <c r="AC23" s="196">
        <v>0</v>
      </c>
      <c r="AD23" s="196">
        <v>0</v>
      </c>
      <c r="AE23" s="196">
        <v>0</v>
      </c>
      <c r="AF23" s="196">
        <v>0</v>
      </c>
      <c r="AG23" s="196">
        <v>0</v>
      </c>
      <c r="AH23" s="196">
        <v>0</v>
      </c>
      <c r="AI23" s="196">
        <v>0</v>
      </c>
      <c r="AJ23" s="196">
        <v>0</v>
      </c>
      <c r="AK23" s="196">
        <v>0</v>
      </c>
      <c r="AL23" s="196">
        <v>0</v>
      </c>
      <c r="AM23" s="196">
        <v>0</v>
      </c>
      <c r="AN23" s="196">
        <v>0</v>
      </c>
      <c r="AO23" s="196">
        <v>0</v>
      </c>
      <c r="AP23" s="196">
        <v>0</v>
      </c>
      <c r="AQ23" s="196">
        <v>0</v>
      </c>
      <c r="AR23" s="196">
        <v>0</v>
      </c>
      <c r="AS23" s="609">
        <v>1.6</v>
      </c>
      <c r="AT23" s="140">
        <v>16.399999999999999</v>
      </c>
      <c r="AU23" s="140">
        <v>0.08</v>
      </c>
      <c r="AV23" s="137">
        <v>0.82</v>
      </c>
      <c r="AW23" s="140"/>
    </row>
    <row r="24" spans="1:49" s="118" customFormat="1">
      <c r="A24" s="627"/>
      <c r="B24" s="128" t="s">
        <v>72</v>
      </c>
      <c r="C24" s="196">
        <v>0</v>
      </c>
      <c r="D24" s="196">
        <v>0</v>
      </c>
      <c r="E24" s="196">
        <v>4.1999999999999993</v>
      </c>
      <c r="F24" s="196">
        <v>8.3999999999999986</v>
      </c>
      <c r="G24" s="196">
        <v>4.1999999999999993</v>
      </c>
      <c r="H24" s="196">
        <v>8.3999999999999986</v>
      </c>
      <c r="I24" s="196">
        <v>5.6</v>
      </c>
      <c r="J24" s="196">
        <v>11.2</v>
      </c>
      <c r="K24" s="196">
        <v>5.6</v>
      </c>
      <c r="L24" s="196">
        <v>11.2</v>
      </c>
      <c r="M24" s="196">
        <v>5.6</v>
      </c>
      <c r="N24" s="196">
        <v>11.2</v>
      </c>
      <c r="O24" s="196">
        <v>5.6</v>
      </c>
      <c r="P24" s="196">
        <v>11.2</v>
      </c>
      <c r="Q24" s="196">
        <v>5.6</v>
      </c>
      <c r="R24" s="196">
        <v>11.2</v>
      </c>
      <c r="S24" s="196">
        <v>5.6</v>
      </c>
      <c r="T24" s="196">
        <v>11.2</v>
      </c>
      <c r="U24" s="196">
        <v>5.6</v>
      </c>
      <c r="V24" s="196">
        <v>11.2</v>
      </c>
      <c r="W24" s="196">
        <v>5.6</v>
      </c>
      <c r="X24" s="196">
        <v>11.2</v>
      </c>
      <c r="Y24" s="196">
        <v>5.6</v>
      </c>
      <c r="Z24" s="196">
        <v>11.2</v>
      </c>
      <c r="AA24" s="196">
        <v>5.6</v>
      </c>
      <c r="AB24" s="196">
        <v>11.2</v>
      </c>
      <c r="AC24" s="196">
        <v>5.6</v>
      </c>
      <c r="AD24" s="196">
        <v>11.2</v>
      </c>
      <c r="AE24" s="196">
        <v>5.6</v>
      </c>
      <c r="AF24" s="196">
        <v>11.2</v>
      </c>
      <c r="AG24" s="196">
        <v>5.6</v>
      </c>
      <c r="AH24" s="196">
        <v>11.2</v>
      </c>
      <c r="AI24" s="196">
        <v>5.6</v>
      </c>
      <c r="AJ24" s="196">
        <v>11.2</v>
      </c>
      <c r="AK24" s="196">
        <v>5.6</v>
      </c>
      <c r="AL24" s="196">
        <v>11.2</v>
      </c>
      <c r="AM24" s="196">
        <v>5.6</v>
      </c>
      <c r="AN24" s="196">
        <v>11.2</v>
      </c>
      <c r="AO24" s="196">
        <v>5.6</v>
      </c>
      <c r="AP24" s="196">
        <v>11.2</v>
      </c>
      <c r="AQ24" s="196">
        <v>5.6</v>
      </c>
      <c r="AR24" s="196">
        <v>11.2</v>
      </c>
      <c r="AS24" s="609">
        <v>109.19999999999996</v>
      </c>
      <c r="AT24" s="140">
        <v>218.39999999999992</v>
      </c>
      <c r="AU24" s="140">
        <v>5.4599999999999982</v>
      </c>
      <c r="AV24" s="137">
        <v>10.919999999999996</v>
      </c>
      <c r="AW24" s="140"/>
    </row>
    <row r="25" spans="1:49" s="134" customFormat="1">
      <c r="A25" s="149"/>
      <c r="B25" s="130" t="s">
        <v>22</v>
      </c>
      <c r="C25" s="202">
        <v>1.0150000000000001</v>
      </c>
      <c r="D25" s="202">
        <v>5.4</v>
      </c>
      <c r="E25" s="202">
        <v>4.4999999999999991</v>
      </c>
      <c r="F25" s="202">
        <v>11.899999999999999</v>
      </c>
      <c r="G25" s="202">
        <v>4.8999999999999995</v>
      </c>
      <c r="H25" s="202">
        <v>13.299999999999999</v>
      </c>
      <c r="I25" s="202">
        <v>5.8</v>
      </c>
      <c r="J25" s="202">
        <v>13.2</v>
      </c>
      <c r="K25" s="202">
        <v>5.8</v>
      </c>
      <c r="L25" s="202">
        <v>14.2</v>
      </c>
      <c r="M25" s="202">
        <v>5.6999999999999993</v>
      </c>
      <c r="N25" s="202">
        <v>12.7</v>
      </c>
      <c r="O25" s="202">
        <v>5.6999999999999993</v>
      </c>
      <c r="P25" s="202">
        <v>12.7</v>
      </c>
      <c r="Q25" s="202">
        <v>5.6</v>
      </c>
      <c r="R25" s="202">
        <v>11.2</v>
      </c>
      <c r="S25" s="202">
        <v>5.6</v>
      </c>
      <c r="T25" s="202">
        <v>11.2</v>
      </c>
      <c r="U25" s="202">
        <v>5.6</v>
      </c>
      <c r="V25" s="202">
        <v>11.2</v>
      </c>
      <c r="W25" s="202">
        <v>5.6</v>
      </c>
      <c r="X25" s="202">
        <v>11.2</v>
      </c>
      <c r="Y25" s="202">
        <v>5.6</v>
      </c>
      <c r="Z25" s="202">
        <v>11.2</v>
      </c>
      <c r="AA25" s="202">
        <v>5.6</v>
      </c>
      <c r="AB25" s="202">
        <v>11.2</v>
      </c>
      <c r="AC25" s="202">
        <v>5.6</v>
      </c>
      <c r="AD25" s="202">
        <v>11.2</v>
      </c>
      <c r="AE25" s="202">
        <v>5.6</v>
      </c>
      <c r="AF25" s="202">
        <v>11.2</v>
      </c>
      <c r="AG25" s="202">
        <v>5.6</v>
      </c>
      <c r="AH25" s="202">
        <v>11.2</v>
      </c>
      <c r="AI25" s="202">
        <v>5.6</v>
      </c>
      <c r="AJ25" s="202">
        <v>11.2</v>
      </c>
      <c r="AK25" s="202">
        <v>5.6</v>
      </c>
      <c r="AL25" s="202">
        <v>11.2</v>
      </c>
      <c r="AM25" s="202">
        <v>5.6</v>
      </c>
      <c r="AN25" s="202">
        <v>11.2</v>
      </c>
      <c r="AO25" s="202">
        <v>5.6</v>
      </c>
      <c r="AP25" s="202">
        <v>11.2</v>
      </c>
      <c r="AQ25" s="202">
        <v>5.6</v>
      </c>
      <c r="AR25" s="202">
        <v>11.2</v>
      </c>
      <c r="AS25" s="612">
        <v>110.79999999999995</v>
      </c>
      <c r="AT25" s="611">
        <v>234.7999999999999</v>
      </c>
      <c r="AU25" s="611">
        <v>5.5399999999999974</v>
      </c>
      <c r="AV25" s="613">
        <v>11.739999999999995</v>
      </c>
      <c r="AW25" s="140"/>
    </row>
    <row r="26" spans="1:49" s="134" customFormat="1">
      <c r="A26" s="150"/>
      <c r="B26" s="135"/>
      <c r="C26" s="135"/>
      <c r="D26" s="135"/>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09"/>
      <c r="AT26" s="140"/>
      <c r="AU26" s="140"/>
      <c r="AV26" s="137"/>
      <c r="AW26" s="140"/>
    </row>
    <row r="27" spans="1:49">
      <c r="A27" s="627" t="s">
        <v>706</v>
      </c>
      <c r="B27" s="128" t="s">
        <v>15</v>
      </c>
      <c r="C27" s="128">
        <v>1</v>
      </c>
      <c r="D27" s="128">
        <v>1</v>
      </c>
      <c r="E27" s="625">
        <v>0.96618357487922713</v>
      </c>
      <c r="F27" s="625">
        <v>0.96618357487922713</v>
      </c>
      <c r="G27" s="625">
        <v>0.93351070036640305</v>
      </c>
      <c r="H27" s="625">
        <v>0.93351070036640305</v>
      </c>
      <c r="I27" s="625">
        <v>0.90194270566802237</v>
      </c>
      <c r="J27" s="625">
        <v>0.90194270566802237</v>
      </c>
      <c r="K27" s="625">
        <v>0.87144222769857238</v>
      </c>
      <c r="L27" s="625">
        <v>0.87144222769857238</v>
      </c>
      <c r="M27" s="625">
        <v>0.84197316685852419</v>
      </c>
      <c r="N27" s="625">
        <v>0.84197316685852419</v>
      </c>
      <c r="O27" s="625">
        <v>0.81350064430775282</v>
      </c>
      <c r="P27" s="625">
        <v>0.81350064430775282</v>
      </c>
      <c r="Q27" s="625">
        <v>0.78599096068381913</v>
      </c>
      <c r="R27" s="625">
        <v>0.78599096068381913</v>
      </c>
      <c r="S27" s="625">
        <v>0.75941155621625056</v>
      </c>
      <c r="T27" s="625">
        <v>0.75941155621625056</v>
      </c>
      <c r="U27" s="625">
        <v>0.73373097218961414</v>
      </c>
      <c r="V27" s="625">
        <v>0.73373097218961414</v>
      </c>
      <c r="W27" s="625">
        <v>0.70891881370977217</v>
      </c>
      <c r="X27" s="625">
        <v>0.70891881370977217</v>
      </c>
      <c r="Y27" s="625">
        <v>0.68494571372924851</v>
      </c>
      <c r="Z27" s="625">
        <v>0.68494571372924851</v>
      </c>
      <c r="AA27" s="625">
        <v>0.66178329828912896</v>
      </c>
      <c r="AB27" s="625">
        <v>0.66178329828912896</v>
      </c>
      <c r="AC27" s="625">
        <v>0.63940415293635666</v>
      </c>
      <c r="AD27" s="625">
        <v>0.63940415293635666</v>
      </c>
      <c r="AE27" s="625">
        <v>0.61778179027667302</v>
      </c>
      <c r="AF27" s="625">
        <v>0.61778179027667302</v>
      </c>
      <c r="AG27" s="625">
        <v>0.59689061862480497</v>
      </c>
      <c r="AH27" s="625">
        <v>0.59689061862480497</v>
      </c>
      <c r="AI27" s="625">
        <v>0.57670591171478747</v>
      </c>
      <c r="AJ27" s="625">
        <v>0.57670591171478747</v>
      </c>
      <c r="AK27" s="625">
        <v>0.55720377943457733</v>
      </c>
      <c r="AL27" s="625">
        <v>0.55720377943457733</v>
      </c>
      <c r="AM27" s="625">
        <v>0.53836113955031628</v>
      </c>
      <c r="AN27" s="625">
        <v>0.53836113955031628</v>
      </c>
      <c r="AO27" s="625">
        <v>0.52015569038677911</v>
      </c>
      <c r="AP27" s="625">
        <v>0.52015569038677911</v>
      </c>
      <c r="AQ27" s="625">
        <v>0.50256588443167061</v>
      </c>
      <c r="AR27" s="625">
        <v>0.50256588443167061</v>
      </c>
      <c r="AS27" s="609"/>
      <c r="AT27" s="140"/>
      <c r="AU27" s="140"/>
      <c r="AV27" s="137"/>
      <c r="AW27" s="140"/>
    </row>
    <row r="28" spans="1:49" s="145" customFormat="1" ht="13.5" thickBot="1">
      <c r="A28" s="629" t="s">
        <v>707</v>
      </c>
      <c r="B28" s="20" t="s">
        <v>16</v>
      </c>
      <c r="C28" s="620">
        <v>1.0150000000000001</v>
      </c>
      <c r="D28" s="620">
        <v>5.4</v>
      </c>
      <c r="E28" s="620">
        <v>4.3478260869565215</v>
      </c>
      <c r="F28" s="620">
        <v>11.497584541062801</v>
      </c>
      <c r="G28" s="620">
        <v>4.5742024317953742</v>
      </c>
      <c r="H28" s="620">
        <v>12.41569231487316</v>
      </c>
      <c r="I28" s="620">
        <v>5.2312676928745292</v>
      </c>
      <c r="J28" s="620">
        <v>11.905643714817895</v>
      </c>
      <c r="K28" s="620">
        <v>5.0543649206517198</v>
      </c>
      <c r="L28" s="620">
        <v>12.374479633319726</v>
      </c>
      <c r="M28" s="620">
        <v>4.7992470510935874</v>
      </c>
      <c r="N28" s="620">
        <v>10.693059219103256</v>
      </c>
      <c r="O28" s="620">
        <v>4.6369536725541902</v>
      </c>
      <c r="P28" s="620">
        <v>10.33145818270846</v>
      </c>
      <c r="Q28" s="620">
        <v>4.4015493798293868</v>
      </c>
      <c r="R28" s="620">
        <v>8.8030987596587735</v>
      </c>
      <c r="S28" s="620">
        <v>4.2527047148110029</v>
      </c>
      <c r="T28" s="620">
        <v>8.5054094296220057</v>
      </c>
      <c r="U28" s="620">
        <v>4.108893444261839</v>
      </c>
      <c r="V28" s="620">
        <v>8.217786888523678</v>
      </c>
      <c r="W28" s="620">
        <v>3.969945356774724</v>
      </c>
      <c r="X28" s="620">
        <v>7.9398907135494481</v>
      </c>
      <c r="Y28" s="620">
        <v>3.8356959968837914</v>
      </c>
      <c r="Z28" s="620">
        <v>7.6713919937675827</v>
      </c>
      <c r="AA28" s="620">
        <v>3.7059864704191221</v>
      </c>
      <c r="AB28" s="620">
        <v>7.4119729408382442</v>
      </c>
      <c r="AC28" s="620">
        <v>3.580663256443597</v>
      </c>
      <c r="AD28" s="620">
        <v>7.1613265128871939</v>
      </c>
      <c r="AE28" s="620">
        <v>3.4595780255493689</v>
      </c>
      <c r="AF28" s="620">
        <v>6.9191560510987378</v>
      </c>
      <c r="AG28" s="620">
        <v>3.3425874642989077</v>
      </c>
      <c r="AH28" s="620">
        <v>6.6851749285978155</v>
      </c>
      <c r="AI28" s="620">
        <v>3.2295531056028097</v>
      </c>
      <c r="AJ28" s="620">
        <v>6.4591062112056195</v>
      </c>
      <c r="AK28" s="620">
        <v>3.1203411648336328</v>
      </c>
      <c r="AL28" s="620">
        <v>6.2406823296672655</v>
      </c>
      <c r="AM28" s="620">
        <v>3.0148223814817712</v>
      </c>
      <c r="AN28" s="620">
        <v>6.0296447629635423</v>
      </c>
      <c r="AO28" s="620">
        <v>2.9128718661659629</v>
      </c>
      <c r="AP28" s="620">
        <v>5.8257437323319259</v>
      </c>
      <c r="AQ28" s="620">
        <v>2.8143689528173552</v>
      </c>
      <c r="AR28" s="620">
        <v>5.6287379056347104</v>
      </c>
      <c r="AS28" s="630">
        <v>78.393423436099198</v>
      </c>
      <c r="AT28" s="631">
        <v>168.71704076623183</v>
      </c>
      <c r="AU28" s="614">
        <v>3.9196711718049597</v>
      </c>
      <c r="AV28" s="632">
        <v>8.4358520383115909</v>
      </c>
      <c r="AW28" s="611"/>
    </row>
    <row r="29" spans="1:49">
      <c r="A29" s="111"/>
      <c r="AR29" s="118"/>
      <c r="AS29" s="621"/>
      <c r="AT29" s="621"/>
      <c r="AU29" s="621"/>
      <c r="AV29" s="621"/>
      <c r="AW29" s="621"/>
    </row>
    <row r="30" spans="1:49">
      <c r="A30" s="111"/>
      <c r="Y30" s="118"/>
      <c r="AS30" s="111"/>
      <c r="AT30" s="111"/>
      <c r="AU30" s="111"/>
      <c r="AV30" s="111"/>
      <c r="AW30" s="111"/>
    </row>
    <row r="31" spans="1:49" ht="24" customHeight="1" thickBot="1">
      <c r="A31" s="667" t="s">
        <v>708</v>
      </c>
      <c r="B31" s="667"/>
      <c r="C31" s="667"/>
      <c r="D31" s="667"/>
      <c r="E31" s="667"/>
      <c r="F31" s="667"/>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c r="AD31" s="667"/>
      <c r="AE31" s="667"/>
      <c r="AF31" s="667"/>
      <c r="AG31" s="667"/>
      <c r="AH31" s="667"/>
      <c r="AI31" s="667"/>
      <c r="AJ31" s="667"/>
      <c r="AK31" s="667"/>
      <c r="AL31" s="667"/>
      <c r="AM31" s="667"/>
      <c r="AN31" s="667"/>
      <c r="AO31" s="667"/>
      <c r="AP31" s="667"/>
      <c r="AQ31" s="667"/>
      <c r="AR31" s="667"/>
      <c r="AS31" s="667"/>
      <c r="AT31" s="667"/>
      <c r="AU31" s="667"/>
      <c r="AV31" s="667"/>
    </row>
    <row r="32" spans="1:49" ht="32.25" customHeight="1">
      <c r="A32" s="11" t="s">
        <v>2</v>
      </c>
      <c r="B32" s="16" t="s">
        <v>3</v>
      </c>
      <c r="C32" s="717" t="s">
        <v>58</v>
      </c>
      <c r="D32" s="717"/>
      <c r="E32" s="718">
        <v>2013</v>
      </c>
      <c r="F32" s="718"/>
      <c r="G32" s="718">
        <v>2014</v>
      </c>
      <c r="H32" s="718"/>
      <c r="I32" s="718">
        <v>2015</v>
      </c>
      <c r="J32" s="718"/>
      <c r="K32" s="718">
        <v>2016</v>
      </c>
      <c r="L32" s="718"/>
      <c r="M32" s="718">
        <v>2017</v>
      </c>
      <c r="N32" s="718"/>
      <c r="O32" s="718">
        <v>2018</v>
      </c>
      <c r="P32" s="718"/>
      <c r="Q32" s="718">
        <v>2019</v>
      </c>
      <c r="R32" s="718"/>
      <c r="S32" s="718">
        <v>2020</v>
      </c>
      <c r="T32" s="718"/>
      <c r="U32" s="718">
        <v>2021</v>
      </c>
      <c r="V32" s="718"/>
      <c r="W32" s="718">
        <v>2022</v>
      </c>
      <c r="X32" s="718"/>
      <c r="Y32" s="718">
        <v>2023</v>
      </c>
      <c r="Z32" s="718"/>
      <c r="AA32" s="718">
        <v>2024</v>
      </c>
      <c r="AB32" s="718"/>
      <c r="AC32" s="718">
        <v>2025</v>
      </c>
      <c r="AD32" s="718"/>
      <c r="AE32" s="718">
        <v>2026</v>
      </c>
      <c r="AF32" s="718"/>
      <c r="AG32" s="718">
        <v>2027</v>
      </c>
      <c r="AH32" s="718"/>
      <c r="AI32" s="718">
        <v>2028</v>
      </c>
      <c r="AJ32" s="718"/>
      <c r="AK32" s="718">
        <v>2029</v>
      </c>
      <c r="AL32" s="718"/>
      <c r="AM32" s="718">
        <v>2030</v>
      </c>
      <c r="AN32" s="718"/>
      <c r="AO32" s="718">
        <v>2031</v>
      </c>
      <c r="AP32" s="718"/>
      <c r="AQ32" s="718">
        <v>2032</v>
      </c>
      <c r="AR32" s="719"/>
      <c r="AS32" s="720" t="s">
        <v>4</v>
      </c>
      <c r="AT32" s="721"/>
      <c r="AU32" s="722" t="s">
        <v>138</v>
      </c>
      <c r="AV32" s="723"/>
    </row>
    <row r="33" spans="1:49" ht="13.5" thickBot="1">
      <c r="A33" s="19" t="s">
        <v>6</v>
      </c>
      <c r="B33" s="20" t="s">
        <v>7</v>
      </c>
      <c r="C33" s="620">
        <v>0</v>
      </c>
      <c r="D33" s="620">
        <v>0</v>
      </c>
      <c r="E33" s="115">
        <v>1</v>
      </c>
      <c r="F33" s="115">
        <v>1</v>
      </c>
      <c r="G33" s="115">
        <v>2</v>
      </c>
      <c r="H33" s="115">
        <v>2</v>
      </c>
      <c r="I33" s="115">
        <v>3</v>
      </c>
      <c r="J33" s="115">
        <v>3</v>
      </c>
      <c r="K33" s="115">
        <v>4</v>
      </c>
      <c r="L33" s="115">
        <v>4</v>
      </c>
      <c r="M33" s="115">
        <v>5</v>
      </c>
      <c r="N33" s="115">
        <v>5</v>
      </c>
      <c r="O33" s="115">
        <v>6</v>
      </c>
      <c r="P33" s="115">
        <v>6</v>
      </c>
      <c r="Q33" s="115">
        <v>7</v>
      </c>
      <c r="R33" s="115"/>
      <c r="S33" s="115">
        <v>8</v>
      </c>
      <c r="T33" s="115"/>
      <c r="U33" s="115">
        <v>9</v>
      </c>
      <c r="V33" s="115"/>
      <c r="W33" s="115">
        <v>10</v>
      </c>
      <c r="X33" s="115"/>
      <c r="Y33" s="115">
        <v>11</v>
      </c>
      <c r="Z33" s="115"/>
      <c r="AA33" s="115">
        <v>12</v>
      </c>
      <c r="AB33" s="115"/>
      <c r="AC33" s="115">
        <v>13</v>
      </c>
      <c r="AD33" s="115">
        <v>13</v>
      </c>
      <c r="AE33" s="115">
        <v>14</v>
      </c>
      <c r="AF33" s="115">
        <v>14</v>
      </c>
      <c r="AG33" s="115">
        <v>15</v>
      </c>
      <c r="AH33" s="115">
        <v>15</v>
      </c>
      <c r="AI33" s="115">
        <v>16</v>
      </c>
      <c r="AJ33" s="115">
        <v>16</v>
      </c>
      <c r="AK33" s="115">
        <v>17</v>
      </c>
      <c r="AL33" s="115">
        <v>17</v>
      </c>
      <c r="AM33" s="115">
        <v>18</v>
      </c>
      <c r="AN33" s="115">
        <v>18</v>
      </c>
      <c r="AO33" s="115">
        <v>19</v>
      </c>
      <c r="AP33" s="115">
        <v>19</v>
      </c>
      <c r="AQ33" s="115">
        <v>20</v>
      </c>
      <c r="AR33" s="115">
        <v>20</v>
      </c>
      <c r="AS33" s="724"/>
      <c r="AT33" s="725"/>
      <c r="AU33" s="726"/>
      <c r="AV33" s="727"/>
    </row>
    <row r="34" spans="1:49">
      <c r="A34" s="205"/>
      <c r="B34" s="117" t="s">
        <v>76</v>
      </c>
      <c r="C34" s="225" t="s">
        <v>691</v>
      </c>
      <c r="D34" s="225" t="s">
        <v>692</v>
      </c>
      <c r="E34" s="225" t="s">
        <v>691</v>
      </c>
      <c r="F34" s="225" t="s">
        <v>692</v>
      </c>
      <c r="G34" s="225" t="s">
        <v>691</v>
      </c>
      <c r="H34" s="225" t="s">
        <v>692</v>
      </c>
      <c r="I34" s="225" t="s">
        <v>691</v>
      </c>
      <c r="J34" s="225" t="s">
        <v>692</v>
      </c>
      <c r="K34" s="225" t="s">
        <v>691</v>
      </c>
      <c r="L34" s="225" t="s">
        <v>692</v>
      </c>
      <c r="M34" s="225" t="s">
        <v>691</v>
      </c>
      <c r="N34" s="225" t="s">
        <v>692</v>
      </c>
      <c r="O34" s="225" t="s">
        <v>691</v>
      </c>
      <c r="P34" s="225" t="s">
        <v>692</v>
      </c>
      <c r="Q34" s="225" t="s">
        <v>691</v>
      </c>
      <c r="R34" s="225" t="s">
        <v>692</v>
      </c>
      <c r="S34" s="225" t="s">
        <v>691</v>
      </c>
      <c r="T34" s="225" t="s">
        <v>692</v>
      </c>
      <c r="U34" s="225" t="s">
        <v>691</v>
      </c>
      <c r="V34" s="225" t="s">
        <v>692</v>
      </c>
      <c r="W34" s="225" t="s">
        <v>691</v>
      </c>
      <c r="X34" s="225" t="s">
        <v>692</v>
      </c>
      <c r="Y34" s="225" t="s">
        <v>691</v>
      </c>
      <c r="Z34" s="225" t="s">
        <v>692</v>
      </c>
      <c r="AA34" s="225" t="s">
        <v>691</v>
      </c>
      <c r="AB34" s="225" t="s">
        <v>692</v>
      </c>
      <c r="AC34" s="225" t="s">
        <v>691</v>
      </c>
      <c r="AD34" s="225" t="s">
        <v>692</v>
      </c>
      <c r="AE34" s="225" t="s">
        <v>691</v>
      </c>
      <c r="AF34" s="225" t="s">
        <v>692</v>
      </c>
      <c r="AG34" s="225" t="s">
        <v>691</v>
      </c>
      <c r="AH34" s="225" t="s">
        <v>692</v>
      </c>
      <c r="AI34" s="225" t="s">
        <v>691</v>
      </c>
      <c r="AJ34" s="225" t="s">
        <v>692</v>
      </c>
      <c r="AK34" s="225" t="s">
        <v>691</v>
      </c>
      <c r="AL34" s="225" t="s">
        <v>692</v>
      </c>
      <c r="AM34" s="225" t="s">
        <v>691</v>
      </c>
      <c r="AN34" s="225" t="s">
        <v>692</v>
      </c>
      <c r="AO34" s="225" t="s">
        <v>691</v>
      </c>
      <c r="AP34" s="225" t="s">
        <v>692</v>
      </c>
      <c r="AQ34" s="225" t="s">
        <v>691</v>
      </c>
      <c r="AR34" s="225" t="s">
        <v>692</v>
      </c>
      <c r="AS34" s="622" t="s">
        <v>691</v>
      </c>
      <c r="AT34" s="225" t="s">
        <v>692</v>
      </c>
      <c r="AU34" s="225" t="s">
        <v>691</v>
      </c>
      <c r="AV34" s="623" t="s">
        <v>692</v>
      </c>
    </row>
    <row r="35" spans="1:49">
      <c r="A35" s="149" t="s">
        <v>68</v>
      </c>
      <c r="B35" s="128" t="s">
        <v>709</v>
      </c>
      <c r="C35" s="196">
        <v>2.5000000000000001E-2</v>
      </c>
      <c r="D35" s="196">
        <v>2.5000000000000001E-2</v>
      </c>
      <c r="E35" s="624">
        <v>0</v>
      </c>
      <c r="F35" s="624">
        <v>0</v>
      </c>
      <c r="G35" s="625">
        <v>0</v>
      </c>
      <c r="H35" s="625">
        <v>0</v>
      </c>
      <c r="I35" s="196">
        <v>2.5000000000000001E-2</v>
      </c>
      <c r="J35" s="196">
        <v>2.5000000000000001E-2</v>
      </c>
      <c r="K35" s="196">
        <v>2.5000000000000001E-2</v>
      </c>
      <c r="L35" s="196">
        <v>2.5000000000000001E-2</v>
      </c>
      <c r="M35" s="196">
        <v>2.5000000000000001E-2</v>
      </c>
      <c r="N35" s="196">
        <v>2.5000000000000001E-2</v>
      </c>
      <c r="O35" s="196">
        <v>2.5000000000000001E-2</v>
      </c>
      <c r="P35" s="196">
        <v>2.5000000000000001E-2</v>
      </c>
      <c r="Q35" s="196">
        <v>2.5000000000000001E-2</v>
      </c>
      <c r="R35" s="196">
        <v>2.5000000000000001E-2</v>
      </c>
      <c r="S35" s="625">
        <v>0</v>
      </c>
      <c r="T35" s="625">
        <v>0</v>
      </c>
      <c r="U35" s="625">
        <v>0</v>
      </c>
      <c r="V35" s="625">
        <v>0</v>
      </c>
      <c r="W35" s="625">
        <v>0</v>
      </c>
      <c r="X35" s="625">
        <v>0</v>
      </c>
      <c r="Y35" s="625">
        <v>0</v>
      </c>
      <c r="Z35" s="625">
        <v>0</v>
      </c>
      <c r="AA35" s="625">
        <v>0</v>
      </c>
      <c r="AB35" s="625">
        <v>0</v>
      </c>
      <c r="AC35" s="625">
        <v>0</v>
      </c>
      <c r="AD35" s="625">
        <v>0</v>
      </c>
      <c r="AE35" s="625">
        <v>0</v>
      </c>
      <c r="AF35" s="625">
        <v>0</v>
      </c>
      <c r="AG35" s="625">
        <v>0</v>
      </c>
      <c r="AH35" s="625">
        <v>0</v>
      </c>
      <c r="AI35" s="625">
        <v>0</v>
      </c>
      <c r="AJ35" s="625">
        <v>0</v>
      </c>
      <c r="AK35" s="625">
        <v>0</v>
      </c>
      <c r="AL35" s="625">
        <v>0</v>
      </c>
      <c r="AM35" s="625">
        <v>0</v>
      </c>
      <c r="AN35" s="625">
        <v>0</v>
      </c>
      <c r="AO35" s="625">
        <v>0</v>
      </c>
      <c r="AP35" s="625">
        <v>0</v>
      </c>
      <c r="AQ35" s="625">
        <v>0</v>
      </c>
      <c r="AR35" s="625">
        <v>0</v>
      </c>
      <c r="AS35" s="609">
        <v>0.125</v>
      </c>
      <c r="AT35" s="140">
        <v>0.125</v>
      </c>
      <c r="AU35" s="140">
        <v>6.2500000000000003E-3</v>
      </c>
      <c r="AV35" s="137">
        <v>6.2500000000000003E-3</v>
      </c>
    </row>
    <row r="36" spans="1:49">
      <c r="A36" s="149" t="s">
        <v>68</v>
      </c>
      <c r="B36" s="128" t="s">
        <v>710</v>
      </c>
      <c r="C36" s="196">
        <v>0.02</v>
      </c>
      <c r="D36" s="196">
        <v>0.02</v>
      </c>
      <c r="E36" s="196">
        <v>0.01</v>
      </c>
      <c r="F36" s="196">
        <v>0.01</v>
      </c>
      <c r="G36" s="196">
        <v>0.01</v>
      </c>
      <c r="H36" s="196">
        <v>0.01</v>
      </c>
      <c r="I36" s="196">
        <v>0.01</v>
      </c>
      <c r="J36" s="196">
        <v>0.01</v>
      </c>
      <c r="K36" s="625">
        <v>0</v>
      </c>
      <c r="L36" s="625">
        <v>0</v>
      </c>
      <c r="M36" s="625">
        <v>0</v>
      </c>
      <c r="N36" s="625">
        <v>0</v>
      </c>
      <c r="O36" s="625">
        <v>0</v>
      </c>
      <c r="P36" s="625">
        <v>0</v>
      </c>
      <c r="Q36" s="625">
        <v>0</v>
      </c>
      <c r="R36" s="625">
        <v>0</v>
      </c>
      <c r="S36" s="625">
        <v>0</v>
      </c>
      <c r="T36" s="625">
        <v>0</v>
      </c>
      <c r="U36" s="625">
        <v>0</v>
      </c>
      <c r="V36" s="625">
        <v>0</v>
      </c>
      <c r="W36" s="625">
        <v>0</v>
      </c>
      <c r="X36" s="625">
        <v>0</v>
      </c>
      <c r="Y36" s="625">
        <v>0</v>
      </c>
      <c r="Z36" s="625">
        <v>0</v>
      </c>
      <c r="AA36" s="625">
        <v>0</v>
      </c>
      <c r="AB36" s="625">
        <v>0</v>
      </c>
      <c r="AC36" s="625">
        <v>0</v>
      </c>
      <c r="AD36" s="625">
        <v>0</v>
      </c>
      <c r="AE36" s="625">
        <v>0</v>
      </c>
      <c r="AF36" s="625">
        <v>0</v>
      </c>
      <c r="AG36" s="625">
        <v>0</v>
      </c>
      <c r="AH36" s="625">
        <v>0</v>
      </c>
      <c r="AI36" s="625">
        <v>0</v>
      </c>
      <c r="AJ36" s="625">
        <v>0</v>
      </c>
      <c r="AK36" s="625">
        <v>0</v>
      </c>
      <c r="AL36" s="625">
        <v>0</v>
      </c>
      <c r="AM36" s="625">
        <v>0</v>
      </c>
      <c r="AN36" s="625">
        <v>0</v>
      </c>
      <c r="AO36" s="625">
        <v>0</v>
      </c>
      <c r="AP36" s="625">
        <v>0</v>
      </c>
      <c r="AQ36" s="625">
        <v>0</v>
      </c>
      <c r="AR36" s="625">
        <v>0</v>
      </c>
      <c r="AS36" s="609">
        <v>0.03</v>
      </c>
      <c r="AT36" s="140">
        <v>0.03</v>
      </c>
      <c r="AU36" s="140">
        <v>1.5E-3</v>
      </c>
      <c r="AV36" s="137">
        <v>1.5E-3</v>
      </c>
    </row>
    <row r="37" spans="1:49">
      <c r="A37" s="149" t="s">
        <v>149</v>
      </c>
      <c r="B37" s="128" t="s">
        <v>711</v>
      </c>
      <c r="C37" s="196">
        <v>0</v>
      </c>
      <c r="D37" s="196">
        <v>0</v>
      </c>
      <c r="E37" s="625">
        <v>0</v>
      </c>
      <c r="F37" s="624">
        <v>0</v>
      </c>
      <c r="G37" s="625">
        <v>0</v>
      </c>
      <c r="H37" s="625">
        <v>0</v>
      </c>
      <c r="I37" s="625">
        <v>0</v>
      </c>
      <c r="J37" s="625">
        <v>0</v>
      </c>
      <c r="K37" s="625">
        <v>0</v>
      </c>
      <c r="L37" s="625">
        <v>0</v>
      </c>
      <c r="M37" s="625">
        <v>1.667</v>
      </c>
      <c r="N37" s="625">
        <v>3.3330000000000002</v>
      </c>
      <c r="O37" s="625">
        <v>1.667</v>
      </c>
      <c r="P37" s="625">
        <v>3.3330000000000002</v>
      </c>
      <c r="Q37" s="625">
        <v>1.667</v>
      </c>
      <c r="R37" s="625">
        <v>3.3330000000000002</v>
      </c>
      <c r="S37" s="625">
        <v>0</v>
      </c>
      <c r="T37" s="625">
        <v>0</v>
      </c>
      <c r="U37" s="625">
        <v>0</v>
      </c>
      <c r="V37" s="625">
        <v>0</v>
      </c>
      <c r="W37" s="625">
        <v>0</v>
      </c>
      <c r="X37" s="625">
        <v>0</v>
      </c>
      <c r="Y37" s="625">
        <v>0</v>
      </c>
      <c r="Z37" s="625">
        <v>0</v>
      </c>
      <c r="AA37" s="625">
        <v>0</v>
      </c>
      <c r="AB37" s="625">
        <v>0</v>
      </c>
      <c r="AC37" s="625">
        <v>0</v>
      </c>
      <c r="AD37" s="625">
        <v>0</v>
      </c>
      <c r="AE37" s="625">
        <v>0</v>
      </c>
      <c r="AF37" s="625">
        <v>0</v>
      </c>
      <c r="AG37" s="625">
        <v>0</v>
      </c>
      <c r="AH37" s="625">
        <v>0</v>
      </c>
      <c r="AI37" s="625">
        <v>0</v>
      </c>
      <c r="AJ37" s="625">
        <v>0</v>
      </c>
      <c r="AK37" s="625">
        <v>0</v>
      </c>
      <c r="AL37" s="625">
        <v>0</v>
      </c>
      <c r="AM37" s="625">
        <v>0</v>
      </c>
      <c r="AN37" s="625">
        <v>0</v>
      </c>
      <c r="AO37" s="625">
        <v>0</v>
      </c>
      <c r="AP37" s="625">
        <v>0</v>
      </c>
      <c r="AQ37" s="625">
        <v>0</v>
      </c>
      <c r="AR37" s="625">
        <v>0</v>
      </c>
      <c r="AS37" s="609">
        <v>5.0010000000000003</v>
      </c>
      <c r="AT37" s="140">
        <v>9.9990000000000006</v>
      </c>
      <c r="AU37" s="140">
        <v>0.25004999999999999</v>
      </c>
      <c r="AV37" s="137">
        <v>0.49995000000000001</v>
      </c>
    </row>
    <row r="38" spans="1:49">
      <c r="A38" s="149"/>
      <c r="B38" s="128"/>
      <c r="C38" s="196"/>
      <c r="D38" s="196"/>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c r="AO38" s="625"/>
      <c r="AP38" s="625"/>
      <c r="AQ38" s="625"/>
      <c r="AR38" s="625"/>
      <c r="AS38" s="609"/>
      <c r="AT38" s="140"/>
      <c r="AU38" s="140"/>
      <c r="AV38" s="137"/>
    </row>
    <row r="39" spans="1:49">
      <c r="A39" s="627"/>
      <c r="B39" s="128" t="s">
        <v>71</v>
      </c>
      <c r="C39" s="196">
        <v>4.4999999999999998E-2</v>
      </c>
      <c r="D39" s="196">
        <v>4.4999999999999998E-2</v>
      </c>
      <c r="E39" s="196">
        <v>0.01</v>
      </c>
      <c r="F39" s="196">
        <v>0.01</v>
      </c>
      <c r="G39" s="196">
        <v>0.01</v>
      </c>
      <c r="H39" s="196">
        <v>0.01</v>
      </c>
      <c r="I39" s="196">
        <v>3.5000000000000003E-2</v>
      </c>
      <c r="J39" s="196">
        <v>3.5000000000000003E-2</v>
      </c>
      <c r="K39" s="196">
        <v>2.5000000000000001E-2</v>
      </c>
      <c r="L39" s="196">
        <v>2.5000000000000001E-2</v>
      </c>
      <c r="M39" s="196">
        <v>1.6919999999999999</v>
      </c>
      <c r="N39" s="196">
        <v>3.3580000000000001</v>
      </c>
      <c r="O39" s="196">
        <v>1.6919999999999999</v>
      </c>
      <c r="P39" s="196">
        <v>3.3580000000000001</v>
      </c>
      <c r="Q39" s="196">
        <v>1.6919999999999999</v>
      </c>
      <c r="R39" s="196">
        <v>3.3580000000000001</v>
      </c>
      <c r="S39" s="196">
        <v>0</v>
      </c>
      <c r="T39" s="196">
        <v>0</v>
      </c>
      <c r="U39" s="196">
        <v>0</v>
      </c>
      <c r="V39" s="196">
        <v>0</v>
      </c>
      <c r="W39" s="196">
        <v>0</v>
      </c>
      <c r="X39" s="196">
        <v>0</v>
      </c>
      <c r="Y39" s="196">
        <v>0</v>
      </c>
      <c r="Z39" s="196">
        <v>0</v>
      </c>
      <c r="AA39" s="196">
        <v>0</v>
      </c>
      <c r="AB39" s="196">
        <v>0</v>
      </c>
      <c r="AC39" s="196">
        <v>0</v>
      </c>
      <c r="AD39" s="196">
        <v>0</v>
      </c>
      <c r="AE39" s="196">
        <v>0</v>
      </c>
      <c r="AF39" s="196">
        <v>0</v>
      </c>
      <c r="AG39" s="196">
        <v>0</v>
      </c>
      <c r="AH39" s="196">
        <v>0</v>
      </c>
      <c r="AI39" s="196">
        <v>0</v>
      </c>
      <c r="AJ39" s="196">
        <v>0</v>
      </c>
      <c r="AK39" s="196">
        <v>0</v>
      </c>
      <c r="AL39" s="196">
        <v>0</v>
      </c>
      <c r="AM39" s="196">
        <v>0</v>
      </c>
      <c r="AN39" s="196">
        <v>0</v>
      </c>
      <c r="AO39" s="196">
        <v>0</v>
      </c>
      <c r="AP39" s="196">
        <v>0</v>
      </c>
      <c r="AQ39" s="196">
        <v>0</v>
      </c>
      <c r="AR39" s="196">
        <v>0</v>
      </c>
      <c r="AS39" s="609">
        <v>5.1559999999999997</v>
      </c>
      <c r="AT39" s="140">
        <v>10.154</v>
      </c>
      <c r="AU39" s="140">
        <v>0.25779999999999997</v>
      </c>
      <c r="AV39" s="137">
        <v>0.50770000000000004</v>
      </c>
    </row>
    <row r="40" spans="1:49">
      <c r="A40" s="627"/>
      <c r="B40" s="128" t="s">
        <v>72</v>
      </c>
      <c r="C40" s="196">
        <v>0</v>
      </c>
      <c r="D40" s="196">
        <v>0</v>
      </c>
      <c r="E40" s="196">
        <v>0</v>
      </c>
      <c r="F40" s="196">
        <v>0</v>
      </c>
      <c r="G40" s="196">
        <v>0</v>
      </c>
      <c r="H40" s="196">
        <v>0</v>
      </c>
      <c r="I40" s="196">
        <v>0</v>
      </c>
      <c r="J40" s="196">
        <v>0</v>
      </c>
      <c r="K40" s="196">
        <v>0</v>
      </c>
      <c r="L40" s="196">
        <v>0</v>
      </c>
      <c r="M40" s="196">
        <v>0</v>
      </c>
      <c r="N40" s="196">
        <v>0</v>
      </c>
      <c r="O40" s="196">
        <v>0</v>
      </c>
      <c r="P40" s="196">
        <v>0</v>
      </c>
      <c r="Q40" s="196">
        <v>0</v>
      </c>
      <c r="R40" s="196">
        <v>0</v>
      </c>
      <c r="S40" s="196">
        <v>0</v>
      </c>
      <c r="T40" s="196">
        <v>0</v>
      </c>
      <c r="U40" s="196">
        <v>0</v>
      </c>
      <c r="V40" s="196">
        <v>0</v>
      </c>
      <c r="W40" s="196">
        <v>0</v>
      </c>
      <c r="X40" s="196">
        <v>0</v>
      </c>
      <c r="Y40" s="196">
        <v>0</v>
      </c>
      <c r="Z40" s="196">
        <v>0</v>
      </c>
      <c r="AA40" s="196">
        <v>0</v>
      </c>
      <c r="AB40" s="196">
        <v>0</v>
      </c>
      <c r="AC40" s="196">
        <v>0</v>
      </c>
      <c r="AD40" s="196">
        <v>0</v>
      </c>
      <c r="AE40" s="196">
        <v>0</v>
      </c>
      <c r="AF40" s="196">
        <v>0</v>
      </c>
      <c r="AG40" s="196">
        <v>0</v>
      </c>
      <c r="AH40" s="196">
        <v>0</v>
      </c>
      <c r="AI40" s="196">
        <v>0</v>
      </c>
      <c r="AJ40" s="196">
        <v>0</v>
      </c>
      <c r="AK40" s="196">
        <v>0</v>
      </c>
      <c r="AL40" s="196">
        <v>0</v>
      </c>
      <c r="AM40" s="196">
        <v>0</v>
      </c>
      <c r="AN40" s="196">
        <v>0</v>
      </c>
      <c r="AO40" s="196">
        <v>0</v>
      </c>
      <c r="AP40" s="196">
        <v>0</v>
      </c>
      <c r="AQ40" s="196">
        <v>0</v>
      </c>
      <c r="AR40" s="196">
        <v>0</v>
      </c>
      <c r="AS40" s="609">
        <v>0</v>
      </c>
      <c r="AT40" s="140">
        <v>0</v>
      </c>
      <c r="AU40" s="140">
        <v>0</v>
      </c>
      <c r="AV40" s="137">
        <v>0</v>
      </c>
    </row>
    <row r="41" spans="1:49" s="633" customFormat="1">
      <c r="A41" s="149"/>
      <c r="B41" s="130" t="s">
        <v>22</v>
      </c>
      <c r="C41" s="202">
        <v>4.4999999999999998E-2</v>
      </c>
      <c r="D41" s="202">
        <v>4.4999999999999998E-2</v>
      </c>
      <c r="E41" s="202">
        <v>0.01</v>
      </c>
      <c r="F41" s="202">
        <v>0.01</v>
      </c>
      <c r="G41" s="202">
        <v>0.01</v>
      </c>
      <c r="H41" s="202">
        <v>0.01</v>
      </c>
      <c r="I41" s="202">
        <v>3.5000000000000003E-2</v>
      </c>
      <c r="J41" s="202">
        <v>3.5000000000000003E-2</v>
      </c>
      <c r="K41" s="202">
        <v>2.5000000000000001E-2</v>
      </c>
      <c r="L41" s="202">
        <v>2.5000000000000001E-2</v>
      </c>
      <c r="M41" s="202">
        <v>1.6919999999999999</v>
      </c>
      <c r="N41" s="202">
        <v>3.3580000000000001</v>
      </c>
      <c r="O41" s="202">
        <v>1.6919999999999999</v>
      </c>
      <c r="P41" s="202">
        <v>3.3580000000000001</v>
      </c>
      <c r="Q41" s="202">
        <v>1.6919999999999999</v>
      </c>
      <c r="R41" s="202">
        <v>3.3580000000000001</v>
      </c>
      <c r="S41" s="202">
        <v>0</v>
      </c>
      <c r="T41" s="202">
        <v>0</v>
      </c>
      <c r="U41" s="202">
        <v>0</v>
      </c>
      <c r="V41" s="202">
        <v>0</v>
      </c>
      <c r="W41" s="202">
        <v>0</v>
      </c>
      <c r="X41" s="202">
        <v>0</v>
      </c>
      <c r="Y41" s="202">
        <v>0</v>
      </c>
      <c r="Z41" s="202">
        <v>0</v>
      </c>
      <c r="AA41" s="202">
        <v>0</v>
      </c>
      <c r="AB41" s="202">
        <v>0</v>
      </c>
      <c r="AC41" s="202">
        <v>0</v>
      </c>
      <c r="AD41" s="202">
        <v>0</v>
      </c>
      <c r="AE41" s="202">
        <v>0</v>
      </c>
      <c r="AF41" s="202">
        <v>0</v>
      </c>
      <c r="AG41" s="202">
        <v>0</v>
      </c>
      <c r="AH41" s="202">
        <v>0</v>
      </c>
      <c r="AI41" s="202">
        <v>0</v>
      </c>
      <c r="AJ41" s="202">
        <v>0</v>
      </c>
      <c r="AK41" s="202">
        <v>0</v>
      </c>
      <c r="AL41" s="202">
        <v>0</v>
      </c>
      <c r="AM41" s="202">
        <v>0</v>
      </c>
      <c r="AN41" s="202">
        <v>0</v>
      </c>
      <c r="AO41" s="202">
        <v>0</v>
      </c>
      <c r="AP41" s="202">
        <v>0</v>
      </c>
      <c r="AQ41" s="202">
        <v>0</v>
      </c>
      <c r="AR41" s="202">
        <v>0</v>
      </c>
      <c r="AS41" s="612">
        <v>5.1559999999999997</v>
      </c>
      <c r="AT41" s="611">
        <v>10.154</v>
      </c>
      <c r="AU41" s="611">
        <v>0.25779999999999997</v>
      </c>
      <c r="AV41" s="613">
        <v>0.50770000000000004</v>
      </c>
    </row>
    <row r="42" spans="1:49">
      <c r="A42" s="150"/>
      <c r="B42" s="135"/>
      <c r="C42" s="135"/>
      <c r="D42" s="135"/>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09"/>
      <c r="AT42" s="140"/>
      <c r="AU42" s="140"/>
      <c r="AV42" s="137"/>
    </row>
    <row r="43" spans="1:49">
      <c r="A43" s="627"/>
      <c r="B43" s="128" t="s">
        <v>15</v>
      </c>
      <c r="C43" s="128">
        <v>1</v>
      </c>
      <c r="D43" s="128">
        <v>1</v>
      </c>
      <c r="E43" s="625">
        <v>0.96618357487922713</v>
      </c>
      <c r="F43" s="625">
        <v>0.96618357487922713</v>
      </c>
      <c r="G43" s="625">
        <v>0.93351070036640305</v>
      </c>
      <c r="H43" s="625">
        <v>0.93351070036640305</v>
      </c>
      <c r="I43" s="625">
        <v>0.90194270566802237</v>
      </c>
      <c r="J43" s="625">
        <v>0.90194270566802237</v>
      </c>
      <c r="K43" s="625">
        <v>0.87144222769857238</v>
      </c>
      <c r="L43" s="625">
        <v>0.87144222769857238</v>
      </c>
      <c r="M43" s="625">
        <v>0.84197316685852419</v>
      </c>
      <c r="N43" s="625">
        <v>0.84197316685852419</v>
      </c>
      <c r="O43" s="625">
        <v>0.81350064430775282</v>
      </c>
      <c r="P43" s="625">
        <v>0.81350064430775282</v>
      </c>
      <c r="Q43" s="625">
        <v>0.78599096068381913</v>
      </c>
      <c r="R43" s="625">
        <v>0.78599096068381913</v>
      </c>
      <c r="S43" s="625">
        <v>0.75941155621625056</v>
      </c>
      <c r="T43" s="625">
        <v>0.75941155621625056</v>
      </c>
      <c r="U43" s="625">
        <v>0.73373097218961414</v>
      </c>
      <c r="V43" s="625">
        <v>0.73373097218961414</v>
      </c>
      <c r="W43" s="625">
        <v>0.70891881370977217</v>
      </c>
      <c r="X43" s="625">
        <v>0.70891881370977217</v>
      </c>
      <c r="Y43" s="625">
        <v>0.68494571372924851</v>
      </c>
      <c r="Z43" s="625">
        <v>0.68494571372924851</v>
      </c>
      <c r="AA43" s="625">
        <v>0.66178329828912896</v>
      </c>
      <c r="AB43" s="625">
        <v>0.66178329828912896</v>
      </c>
      <c r="AC43" s="625">
        <v>0.63940415293635666</v>
      </c>
      <c r="AD43" s="625">
        <v>0.63940415293635666</v>
      </c>
      <c r="AE43" s="625">
        <v>0.61778179027667302</v>
      </c>
      <c r="AF43" s="625">
        <v>0.61778179027667302</v>
      </c>
      <c r="AG43" s="625">
        <v>0.59689061862480497</v>
      </c>
      <c r="AH43" s="625">
        <v>0.59689061862480497</v>
      </c>
      <c r="AI43" s="625">
        <v>0.57670591171478747</v>
      </c>
      <c r="AJ43" s="625">
        <v>0.57670591171478747</v>
      </c>
      <c r="AK43" s="625">
        <v>0.55720377943457733</v>
      </c>
      <c r="AL43" s="625">
        <v>0.55720377943457733</v>
      </c>
      <c r="AM43" s="625">
        <v>0.53836113955031628</v>
      </c>
      <c r="AN43" s="625">
        <v>0.53836113955031628</v>
      </c>
      <c r="AO43" s="625">
        <v>0.52015569038677911</v>
      </c>
      <c r="AP43" s="625">
        <v>0.52015569038677911</v>
      </c>
      <c r="AQ43" s="625">
        <v>0.50256588443167061</v>
      </c>
      <c r="AR43" s="625">
        <v>0.50256588443167061</v>
      </c>
      <c r="AS43" s="609"/>
      <c r="AT43" s="140"/>
      <c r="AU43" s="140"/>
      <c r="AV43" s="137"/>
      <c r="AW43" s="621"/>
    </row>
    <row r="44" spans="1:49" ht="13.5" thickBot="1">
      <c r="A44" s="629"/>
      <c r="B44" s="20" t="s">
        <v>16</v>
      </c>
      <c r="C44" s="620">
        <v>4.4999999999999998E-2</v>
      </c>
      <c r="D44" s="620">
        <v>4.4999999999999998E-2</v>
      </c>
      <c r="E44" s="620">
        <v>9.6618357487922718E-3</v>
      </c>
      <c r="F44" s="620">
        <v>9.6618357487922718E-3</v>
      </c>
      <c r="G44" s="620">
        <v>9.3351070036640314E-3</v>
      </c>
      <c r="H44" s="620">
        <v>9.3351070036640314E-3</v>
      </c>
      <c r="I44" s="620">
        <v>3.1567994698380786E-2</v>
      </c>
      <c r="J44" s="620">
        <v>3.1567994698380786E-2</v>
      </c>
      <c r="K44" s="620">
        <v>2.178605569246431E-2</v>
      </c>
      <c r="L44" s="620">
        <v>2.178605569246431E-2</v>
      </c>
      <c r="M44" s="620">
        <v>1.4246185983246229</v>
      </c>
      <c r="N44" s="620">
        <v>2.8273458943109242</v>
      </c>
      <c r="O44" s="620">
        <v>1.3764430901687177</v>
      </c>
      <c r="P44" s="620">
        <v>2.7317351635854341</v>
      </c>
      <c r="Q44" s="620">
        <v>1.3298967054770219</v>
      </c>
      <c r="R44" s="620">
        <v>2.6393576459762649</v>
      </c>
      <c r="S44" s="620">
        <v>0</v>
      </c>
      <c r="T44" s="620">
        <v>0</v>
      </c>
      <c r="U44" s="620">
        <v>0</v>
      </c>
      <c r="V44" s="620">
        <v>0</v>
      </c>
      <c r="W44" s="620">
        <v>0</v>
      </c>
      <c r="X44" s="620">
        <v>0</v>
      </c>
      <c r="Y44" s="620">
        <v>0</v>
      </c>
      <c r="Z44" s="620">
        <v>0</v>
      </c>
      <c r="AA44" s="620">
        <v>0</v>
      </c>
      <c r="AB44" s="620">
        <v>0</v>
      </c>
      <c r="AC44" s="620">
        <v>0</v>
      </c>
      <c r="AD44" s="620">
        <v>0</v>
      </c>
      <c r="AE44" s="620">
        <v>0</v>
      </c>
      <c r="AF44" s="620">
        <v>0</v>
      </c>
      <c r="AG44" s="620">
        <v>0</v>
      </c>
      <c r="AH44" s="620">
        <v>0</v>
      </c>
      <c r="AI44" s="620">
        <v>0</v>
      </c>
      <c r="AJ44" s="620">
        <v>0</v>
      </c>
      <c r="AK44" s="620">
        <v>0</v>
      </c>
      <c r="AL44" s="620">
        <v>0</v>
      </c>
      <c r="AM44" s="620">
        <v>0</v>
      </c>
      <c r="AN44" s="620">
        <v>0</v>
      </c>
      <c r="AO44" s="620">
        <v>0</v>
      </c>
      <c r="AP44" s="620">
        <v>0</v>
      </c>
      <c r="AQ44" s="620">
        <v>0</v>
      </c>
      <c r="AR44" s="620">
        <v>0</v>
      </c>
      <c r="AS44" s="615">
        <v>4.2033093871136646</v>
      </c>
      <c r="AT44" s="634">
        <v>8.2707896970159247</v>
      </c>
      <c r="AU44" s="614"/>
      <c r="AV44" s="632"/>
      <c r="AW44" s="621"/>
    </row>
    <row r="45" spans="1:49">
      <c r="A45" s="111" t="s">
        <v>712</v>
      </c>
      <c r="AS45" s="635"/>
      <c r="AT45" s="621"/>
      <c r="AU45" s="621"/>
      <c r="AV45" s="636"/>
      <c r="AW45" s="621"/>
    </row>
    <row r="46" spans="1:49">
      <c r="A46" s="111"/>
      <c r="AS46" s="621"/>
      <c r="AT46" s="621"/>
      <c r="AU46" s="621"/>
      <c r="AV46" s="636"/>
      <c r="AW46" s="621"/>
    </row>
    <row r="47" spans="1:49">
      <c r="A47" s="111"/>
      <c r="AS47" s="621"/>
      <c r="AT47" s="621"/>
      <c r="AU47" s="621"/>
      <c r="AV47" s="636"/>
      <c r="AW47" s="621"/>
    </row>
    <row r="48" spans="1:49" s="15" customFormat="1" ht="23.25" customHeight="1" thickBot="1">
      <c r="A48" s="667" t="s">
        <v>713</v>
      </c>
      <c r="B48" s="667"/>
      <c r="C48" s="667"/>
      <c r="D48" s="667"/>
      <c r="E48" s="667"/>
      <c r="F48" s="667"/>
      <c r="G48" s="667"/>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12"/>
    </row>
    <row r="49" spans="1:49" ht="30.75" customHeight="1">
      <c r="A49" s="11" t="s">
        <v>2</v>
      </c>
      <c r="B49" s="16" t="s">
        <v>3</v>
      </c>
      <c r="C49" s="717" t="s">
        <v>58</v>
      </c>
      <c r="D49" s="717"/>
      <c r="E49" s="718">
        <v>2013</v>
      </c>
      <c r="F49" s="718"/>
      <c r="G49" s="718">
        <v>2014</v>
      </c>
      <c r="H49" s="718"/>
      <c r="I49" s="718">
        <v>2015</v>
      </c>
      <c r="J49" s="718"/>
      <c r="K49" s="718">
        <v>2016</v>
      </c>
      <c r="L49" s="718"/>
      <c r="M49" s="718">
        <v>2017</v>
      </c>
      <c r="N49" s="718"/>
      <c r="O49" s="718">
        <v>2018</v>
      </c>
      <c r="P49" s="718"/>
      <c r="Q49" s="718">
        <v>2019</v>
      </c>
      <c r="R49" s="718"/>
      <c r="S49" s="718">
        <v>2020</v>
      </c>
      <c r="T49" s="718"/>
      <c r="U49" s="718">
        <v>2021</v>
      </c>
      <c r="V49" s="718"/>
      <c r="W49" s="718">
        <v>2022</v>
      </c>
      <c r="X49" s="718"/>
      <c r="Y49" s="718">
        <v>2023</v>
      </c>
      <c r="Z49" s="718"/>
      <c r="AA49" s="718">
        <v>2024</v>
      </c>
      <c r="AB49" s="718"/>
      <c r="AC49" s="718">
        <v>2025</v>
      </c>
      <c r="AD49" s="718"/>
      <c r="AE49" s="718">
        <v>2026</v>
      </c>
      <c r="AF49" s="718"/>
      <c r="AG49" s="718">
        <v>2027</v>
      </c>
      <c r="AH49" s="718"/>
      <c r="AI49" s="718">
        <v>2028</v>
      </c>
      <c r="AJ49" s="718"/>
      <c r="AK49" s="718">
        <v>2029</v>
      </c>
      <c r="AL49" s="718"/>
      <c r="AM49" s="718">
        <v>2030</v>
      </c>
      <c r="AN49" s="718"/>
      <c r="AO49" s="718">
        <v>2031</v>
      </c>
      <c r="AP49" s="718"/>
      <c r="AQ49" s="718">
        <v>2032</v>
      </c>
      <c r="AR49" s="719"/>
      <c r="AS49" s="720" t="s">
        <v>4</v>
      </c>
      <c r="AT49" s="721"/>
      <c r="AU49" s="722" t="s">
        <v>138</v>
      </c>
      <c r="AV49" s="723"/>
    </row>
    <row r="50" spans="1:49" ht="13.5" thickBot="1">
      <c r="A50" s="19" t="s">
        <v>6</v>
      </c>
      <c r="B50" s="20" t="s">
        <v>7</v>
      </c>
      <c r="C50" s="620">
        <v>0</v>
      </c>
      <c r="D50" s="620">
        <v>0</v>
      </c>
      <c r="E50" s="115">
        <v>1</v>
      </c>
      <c r="F50" s="115">
        <v>1</v>
      </c>
      <c r="G50" s="115">
        <v>2</v>
      </c>
      <c r="H50" s="115">
        <v>2</v>
      </c>
      <c r="I50" s="115">
        <v>3</v>
      </c>
      <c r="J50" s="115">
        <v>3</v>
      </c>
      <c r="K50" s="115">
        <v>4</v>
      </c>
      <c r="L50" s="115">
        <v>4</v>
      </c>
      <c r="M50" s="115">
        <v>5</v>
      </c>
      <c r="N50" s="115">
        <v>5</v>
      </c>
      <c r="O50" s="115">
        <v>6</v>
      </c>
      <c r="P50" s="115">
        <v>6</v>
      </c>
      <c r="Q50" s="115">
        <v>7</v>
      </c>
      <c r="R50" s="115"/>
      <c r="S50" s="115">
        <v>8</v>
      </c>
      <c r="T50" s="115"/>
      <c r="U50" s="115">
        <v>9</v>
      </c>
      <c r="V50" s="115"/>
      <c r="W50" s="115">
        <v>10</v>
      </c>
      <c r="X50" s="115"/>
      <c r="Y50" s="115">
        <v>11</v>
      </c>
      <c r="Z50" s="115"/>
      <c r="AA50" s="115">
        <v>12</v>
      </c>
      <c r="AB50" s="115"/>
      <c r="AC50" s="115">
        <v>13</v>
      </c>
      <c r="AD50" s="115">
        <v>13</v>
      </c>
      <c r="AE50" s="115">
        <v>14</v>
      </c>
      <c r="AF50" s="115">
        <v>14</v>
      </c>
      <c r="AG50" s="115">
        <v>15</v>
      </c>
      <c r="AH50" s="115">
        <v>15</v>
      </c>
      <c r="AI50" s="115">
        <v>16</v>
      </c>
      <c r="AJ50" s="115">
        <v>16</v>
      </c>
      <c r="AK50" s="115">
        <v>17</v>
      </c>
      <c r="AL50" s="115">
        <v>17</v>
      </c>
      <c r="AM50" s="115">
        <v>18</v>
      </c>
      <c r="AN50" s="115">
        <v>18</v>
      </c>
      <c r="AO50" s="115">
        <v>19</v>
      </c>
      <c r="AP50" s="115">
        <v>19</v>
      </c>
      <c r="AQ50" s="115">
        <v>20</v>
      </c>
      <c r="AR50" s="115">
        <v>20</v>
      </c>
      <c r="AS50" s="724"/>
      <c r="AT50" s="725"/>
      <c r="AU50" s="726"/>
      <c r="AV50" s="727"/>
    </row>
    <row r="51" spans="1:49">
      <c r="A51" s="205"/>
      <c r="B51" s="117" t="s">
        <v>76</v>
      </c>
      <c r="C51" s="225" t="s">
        <v>691</v>
      </c>
      <c r="D51" s="225" t="s">
        <v>692</v>
      </c>
      <c r="E51" s="225" t="s">
        <v>691</v>
      </c>
      <c r="F51" s="225" t="s">
        <v>692</v>
      </c>
      <c r="G51" s="225" t="s">
        <v>691</v>
      </c>
      <c r="H51" s="225" t="s">
        <v>692</v>
      </c>
      <c r="I51" s="225" t="s">
        <v>691</v>
      </c>
      <c r="J51" s="225" t="s">
        <v>692</v>
      </c>
      <c r="K51" s="225" t="s">
        <v>691</v>
      </c>
      <c r="L51" s="225" t="s">
        <v>692</v>
      </c>
      <c r="M51" s="225" t="s">
        <v>691</v>
      </c>
      <c r="N51" s="225" t="s">
        <v>692</v>
      </c>
      <c r="O51" s="225" t="s">
        <v>691</v>
      </c>
      <c r="P51" s="225" t="s">
        <v>692</v>
      </c>
      <c r="Q51" s="225" t="s">
        <v>691</v>
      </c>
      <c r="R51" s="225" t="s">
        <v>692</v>
      </c>
      <c r="S51" s="225" t="s">
        <v>691</v>
      </c>
      <c r="T51" s="225" t="s">
        <v>692</v>
      </c>
      <c r="U51" s="225" t="s">
        <v>691</v>
      </c>
      <c r="V51" s="225" t="s">
        <v>692</v>
      </c>
      <c r="W51" s="225" t="s">
        <v>691</v>
      </c>
      <c r="X51" s="225" t="s">
        <v>692</v>
      </c>
      <c r="Y51" s="225" t="s">
        <v>691</v>
      </c>
      <c r="Z51" s="225" t="s">
        <v>692</v>
      </c>
      <c r="AA51" s="225" t="s">
        <v>691</v>
      </c>
      <c r="AB51" s="225" t="s">
        <v>692</v>
      </c>
      <c r="AC51" s="225" t="s">
        <v>691</v>
      </c>
      <c r="AD51" s="225" t="s">
        <v>692</v>
      </c>
      <c r="AE51" s="225" t="s">
        <v>691</v>
      </c>
      <c r="AF51" s="225" t="s">
        <v>692</v>
      </c>
      <c r="AG51" s="225" t="s">
        <v>691</v>
      </c>
      <c r="AH51" s="225" t="s">
        <v>692</v>
      </c>
      <c r="AI51" s="225" t="s">
        <v>691</v>
      </c>
      <c r="AJ51" s="225" t="s">
        <v>692</v>
      </c>
      <c r="AK51" s="225" t="s">
        <v>691</v>
      </c>
      <c r="AL51" s="225" t="s">
        <v>692</v>
      </c>
      <c r="AM51" s="225" t="s">
        <v>691</v>
      </c>
      <c r="AN51" s="225" t="s">
        <v>692</v>
      </c>
      <c r="AO51" s="225" t="s">
        <v>691</v>
      </c>
      <c r="AP51" s="225" t="s">
        <v>692</v>
      </c>
      <c r="AQ51" s="225" t="s">
        <v>691</v>
      </c>
      <c r="AR51" s="225" t="s">
        <v>692</v>
      </c>
      <c r="AS51" s="622" t="s">
        <v>691</v>
      </c>
      <c r="AT51" s="225" t="s">
        <v>692</v>
      </c>
      <c r="AU51" s="225" t="s">
        <v>691</v>
      </c>
      <c r="AV51" s="623" t="s">
        <v>692</v>
      </c>
    </row>
    <row r="52" spans="1:49">
      <c r="A52" s="149" t="s">
        <v>68</v>
      </c>
      <c r="B52" s="128" t="s">
        <v>714</v>
      </c>
      <c r="C52" s="196">
        <v>0</v>
      </c>
      <c r="D52" s="196">
        <v>0</v>
      </c>
      <c r="E52" s="637">
        <v>0.01</v>
      </c>
      <c r="F52" s="637">
        <v>1.4E-2</v>
      </c>
      <c r="G52" s="638">
        <v>0</v>
      </c>
      <c r="H52" s="638">
        <v>0</v>
      </c>
      <c r="I52" s="638">
        <v>0</v>
      </c>
      <c r="J52" s="638">
        <v>0</v>
      </c>
      <c r="K52" s="638">
        <v>0</v>
      </c>
      <c r="L52" s="638">
        <v>0</v>
      </c>
      <c r="M52" s="638">
        <v>0</v>
      </c>
      <c r="N52" s="638">
        <v>0</v>
      </c>
      <c r="O52" s="638">
        <v>0</v>
      </c>
      <c r="P52" s="638">
        <v>0</v>
      </c>
      <c r="Q52" s="638">
        <v>0</v>
      </c>
      <c r="R52" s="638">
        <v>0</v>
      </c>
      <c r="S52" s="638">
        <v>0</v>
      </c>
      <c r="T52" s="638">
        <v>0</v>
      </c>
      <c r="U52" s="638">
        <v>0</v>
      </c>
      <c r="V52" s="638">
        <v>0</v>
      </c>
      <c r="W52" s="638">
        <v>0</v>
      </c>
      <c r="X52" s="638">
        <v>0</v>
      </c>
      <c r="Y52" s="638">
        <v>0</v>
      </c>
      <c r="Z52" s="638">
        <v>0</v>
      </c>
      <c r="AA52" s="638">
        <v>0</v>
      </c>
      <c r="AB52" s="638">
        <v>0</v>
      </c>
      <c r="AC52" s="638">
        <v>0</v>
      </c>
      <c r="AD52" s="638">
        <v>0</v>
      </c>
      <c r="AE52" s="638">
        <v>0</v>
      </c>
      <c r="AF52" s="638">
        <v>0</v>
      </c>
      <c r="AG52" s="638">
        <v>0</v>
      </c>
      <c r="AH52" s="638">
        <v>0</v>
      </c>
      <c r="AI52" s="638">
        <v>0</v>
      </c>
      <c r="AJ52" s="638">
        <v>0</v>
      </c>
      <c r="AK52" s="638">
        <v>0</v>
      </c>
      <c r="AL52" s="638">
        <v>0</v>
      </c>
      <c r="AM52" s="638">
        <v>0</v>
      </c>
      <c r="AN52" s="638">
        <v>0</v>
      </c>
      <c r="AO52" s="638">
        <v>0</v>
      </c>
      <c r="AP52" s="638">
        <v>0</v>
      </c>
      <c r="AQ52" s="638">
        <v>0</v>
      </c>
      <c r="AR52" s="638">
        <v>0</v>
      </c>
      <c r="AS52" s="124">
        <v>0.01</v>
      </c>
      <c r="AT52" s="123">
        <v>1.4E-2</v>
      </c>
      <c r="AU52" s="123">
        <v>5.0000000000000001E-4</v>
      </c>
      <c r="AV52" s="125">
        <v>6.9999999999999999E-4</v>
      </c>
    </row>
    <row r="53" spans="1:49">
      <c r="A53" s="149" t="s">
        <v>68</v>
      </c>
      <c r="B53" s="128" t="s">
        <v>715</v>
      </c>
      <c r="C53" s="196">
        <v>0</v>
      </c>
      <c r="D53" s="196">
        <v>0</v>
      </c>
      <c r="E53" s="637">
        <v>8.0000000000000002E-3</v>
      </c>
      <c r="F53" s="637">
        <v>1.2E-2</v>
      </c>
      <c r="G53" s="638">
        <v>0</v>
      </c>
      <c r="H53" s="638">
        <v>0</v>
      </c>
      <c r="I53" s="638">
        <v>0</v>
      </c>
      <c r="J53" s="638">
        <v>0</v>
      </c>
      <c r="K53" s="638">
        <v>0</v>
      </c>
      <c r="L53" s="638">
        <v>0</v>
      </c>
      <c r="M53" s="638">
        <v>0</v>
      </c>
      <c r="N53" s="638">
        <v>0</v>
      </c>
      <c r="O53" s="638">
        <v>0</v>
      </c>
      <c r="P53" s="638">
        <v>0</v>
      </c>
      <c r="Q53" s="638">
        <v>0</v>
      </c>
      <c r="R53" s="638">
        <v>0</v>
      </c>
      <c r="S53" s="638">
        <v>0</v>
      </c>
      <c r="T53" s="638">
        <v>0</v>
      </c>
      <c r="U53" s="638">
        <v>0</v>
      </c>
      <c r="V53" s="638">
        <v>0</v>
      </c>
      <c r="W53" s="638">
        <v>0</v>
      </c>
      <c r="X53" s="638">
        <v>0</v>
      </c>
      <c r="Y53" s="638">
        <v>0</v>
      </c>
      <c r="Z53" s="638">
        <v>0</v>
      </c>
      <c r="AA53" s="638">
        <v>0</v>
      </c>
      <c r="AB53" s="638">
        <v>0</v>
      </c>
      <c r="AC53" s="638">
        <v>0</v>
      </c>
      <c r="AD53" s="638">
        <v>0</v>
      </c>
      <c r="AE53" s="638">
        <v>0</v>
      </c>
      <c r="AF53" s="638">
        <v>0</v>
      </c>
      <c r="AG53" s="638">
        <v>0</v>
      </c>
      <c r="AH53" s="638">
        <v>0</v>
      </c>
      <c r="AI53" s="638">
        <v>0</v>
      </c>
      <c r="AJ53" s="638">
        <v>0</v>
      </c>
      <c r="AK53" s="638">
        <v>0</v>
      </c>
      <c r="AL53" s="638">
        <v>0</v>
      </c>
      <c r="AM53" s="638">
        <v>0</v>
      </c>
      <c r="AN53" s="638">
        <v>0</v>
      </c>
      <c r="AO53" s="638">
        <v>0</v>
      </c>
      <c r="AP53" s="638">
        <v>0</v>
      </c>
      <c r="AQ53" s="638">
        <v>0</v>
      </c>
      <c r="AR53" s="638">
        <v>0</v>
      </c>
      <c r="AS53" s="124">
        <v>8.0000000000000002E-3</v>
      </c>
      <c r="AT53" s="123">
        <v>1.2E-2</v>
      </c>
      <c r="AU53" s="123">
        <v>4.0000000000000002E-4</v>
      </c>
      <c r="AV53" s="125">
        <v>6.0000000000000006E-4</v>
      </c>
    </row>
    <row r="54" spans="1:49">
      <c r="A54" s="149" t="s">
        <v>68</v>
      </c>
      <c r="B54" s="128" t="s">
        <v>716</v>
      </c>
      <c r="C54" s="196">
        <v>0</v>
      </c>
      <c r="D54" s="196">
        <v>0</v>
      </c>
      <c r="E54" s="637">
        <v>5.0000000000000001E-3</v>
      </c>
      <c r="F54" s="637">
        <v>0.01</v>
      </c>
      <c r="G54" s="638">
        <v>0</v>
      </c>
      <c r="H54" s="638">
        <v>0</v>
      </c>
      <c r="I54" s="638">
        <v>0</v>
      </c>
      <c r="J54" s="638">
        <v>0</v>
      </c>
      <c r="K54" s="638">
        <v>0</v>
      </c>
      <c r="L54" s="638">
        <v>0</v>
      </c>
      <c r="M54" s="638">
        <v>0</v>
      </c>
      <c r="N54" s="638">
        <v>0</v>
      </c>
      <c r="O54" s="638">
        <v>0</v>
      </c>
      <c r="P54" s="638">
        <v>0</v>
      </c>
      <c r="Q54" s="638">
        <v>0</v>
      </c>
      <c r="R54" s="638">
        <v>0</v>
      </c>
      <c r="S54" s="638">
        <v>0</v>
      </c>
      <c r="T54" s="638">
        <v>0</v>
      </c>
      <c r="U54" s="638">
        <v>0</v>
      </c>
      <c r="V54" s="638">
        <v>0</v>
      </c>
      <c r="W54" s="638">
        <v>0</v>
      </c>
      <c r="X54" s="638">
        <v>0</v>
      </c>
      <c r="Y54" s="638">
        <v>0</v>
      </c>
      <c r="Z54" s="638">
        <v>0</v>
      </c>
      <c r="AA54" s="638">
        <v>0</v>
      </c>
      <c r="AB54" s="638">
        <v>0</v>
      </c>
      <c r="AC54" s="638">
        <v>0</v>
      </c>
      <c r="AD54" s="638">
        <v>0</v>
      </c>
      <c r="AE54" s="638">
        <v>0</v>
      </c>
      <c r="AF54" s="638">
        <v>0</v>
      </c>
      <c r="AG54" s="638">
        <v>0</v>
      </c>
      <c r="AH54" s="638">
        <v>0</v>
      </c>
      <c r="AI54" s="638">
        <v>0</v>
      </c>
      <c r="AJ54" s="638">
        <v>0</v>
      </c>
      <c r="AK54" s="638">
        <v>0</v>
      </c>
      <c r="AL54" s="638">
        <v>0</v>
      </c>
      <c r="AM54" s="638">
        <v>0</v>
      </c>
      <c r="AN54" s="638">
        <v>0</v>
      </c>
      <c r="AO54" s="638">
        <v>0</v>
      </c>
      <c r="AP54" s="638">
        <v>0</v>
      </c>
      <c r="AQ54" s="638">
        <v>0</v>
      </c>
      <c r="AR54" s="638">
        <v>0</v>
      </c>
      <c r="AS54" s="124">
        <v>5.0000000000000001E-3</v>
      </c>
      <c r="AT54" s="123">
        <v>0.01</v>
      </c>
      <c r="AU54" s="123">
        <v>2.5000000000000001E-4</v>
      </c>
      <c r="AV54" s="125">
        <v>5.0000000000000001E-4</v>
      </c>
    </row>
    <row r="55" spans="1:49">
      <c r="A55" s="149"/>
      <c r="B55" s="639" t="s">
        <v>717</v>
      </c>
      <c r="C55" s="196"/>
      <c r="D55" s="196"/>
      <c r="E55" s="637"/>
      <c r="F55" s="637"/>
      <c r="G55" s="640"/>
      <c r="H55" s="640"/>
      <c r="I55" s="640"/>
      <c r="J55" s="640"/>
      <c r="K55" s="638"/>
      <c r="L55" s="638"/>
      <c r="M55" s="638"/>
      <c r="N55" s="638"/>
      <c r="O55" s="638"/>
      <c r="P55" s="638"/>
      <c r="Q55" s="638"/>
      <c r="R55" s="638"/>
      <c r="S55" s="638"/>
      <c r="T55" s="638"/>
      <c r="U55" s="638"/>
      <c r="V55" s="638"/>
      <c r="W55" s="638"/>
      <c r="X55" s="638"/>
      <c r="Y55" s="638"/>
      <c r="Z55" s="638"/>
      <c r="AA55" s="638"/>
      <c r="AB55" s="638"/>
      <c r="AC55" s="638"/>
      <c r="AD55" s="638"/>
      <c r="AE55" s="638"/>
      <c r="AF55" s="638"/>
      <c r="AG55" s="638"/>
      <c r="AH55" s="638"/>
      <c r="AI55" s="638"/>
      <c r="AJ55" s="638"/>
      <c r="AK55" s="638"/>
      <c r="AL55" s="638"/>
      <c r="AM55" s="638"/>
      <c r="AN55" s="638"/>
      <c r="AO55" s="638"/>
      <c r="AP55" s="638"/>
      <c r="AQ55" s="638"/>
      <c r="AR55" s="638"/>
      <c r="AS55" s="124"/>
      <c r="AT55" s="123"/>
      <c r="AU55" s="123"/>
      <c r="AV55" s="125"/>
    </row>
    <row r="56" spans="1:49">
      <c r="A56" s="149" t="s">
        <v>457</v>
      </c>
      <c r="B56" s="128" t="s">
        <v>718</v>
      </c>
      <c r="C56" s="196">
        <v>0</v>
      </c>
      <c r="D56" s="196">
        <v>0</v>
      </c>
      <c r="E56" s="638">
        <v>0</v>
      </c>
      <c r="F56" s="637">
        <v>0</v>
      </c>
      <c r="G56" s="638">
        <v>0</v>
      </c>
      <c r="H56" s="638">
        <v>0</v>
      </c>
      <c r="I56" s="638">
        <v>0</v>
      </c>
      <c r="J56" s="638">
        <v>0</v>
      </c>
      <c r="K56" s="638">
        <v>0.1</v>
      </c>
      <c r="L56" s="638">
        <v>0.1</v>
      </c>
      <c r="M56" s="638">
        <v>0.1</v>
      </c>
      <c r="N56" s="638">
        <v>0.1</v>
      </c>
      <c r="O56" s="638">
        <v>0.1</v>
      </c>
      <c r="P56" s="638">
        <v>0.1</v>
      </c>
      <c r="Q56" s="638">
        <v>0.1</v>
      </c>
      <c r="R56" s="638">
        <v>0.1</v>
      </c>
      <c r="S56" s="638">
        <v>0.1</v>
      </c>
      <c r="T56" s="638">
        <v>0.1</v>
      </c>
      <c r="U56" s="638">
        <v>0.1</v>
      </c>
      <c r="V56" s="638">
        <v>0.1</v>
      </c>
      <c r="W56" s="638">
        <v>0.1</v>
      </c>
      <c r="X56" s="638">
        <v>0.1</v>
      </c>
      <c r="Y56" s="638">
        <v>0.1</v>
      </c>
      <c r="Z56" s="638">
        <v>0.1</v>
      </c>
      <c r="AA56" s="638">
        <v>0.1</v>
      </c>
      <c r="AB56" s="638">
        <v>0.1</v>
      </c>
      <c r="AC56" s="638">
        <v>0.1</v>
      </c>
      <c r="AD56" s="638">
        <v>0.1</v>
      </c>
      <c r="AE56" s="638">
        <v>0.1</v>
      </c>
      <c r="AF56" s="638">
        <v>0.1</v>
      </c>
      <c r="AG56" s="638">
        <v>0.1</v>
      </c>
      <c r="AH56" s="638">
        <v>0.1</v>
      </c>
      <c r="AI56" s="638">
        <v>0.1</v>
      </c>
      <c r="AJ56" s="638">
        <v>0.1</v>
      </c>
      <c r="AK56" s="638">
        <v>0.1</v>
      </c>
      <c r="AL56" s="638">
        <v>0.1</v>
      </c>
      <c r="AM56" s="638">
        <v>0.1</v>
      </c>
      <c r="AN56" s="638">
        <v>0.1</v>
      </c>
      <c r="AO56" s="638">
        <v>0.1</v>
      </c>
      <c r="AP56" s="638">
        <v>0.1</v>
      </c>
      <c r="AQ56" s="638">
        <v>0.1</v>
      </c>
      <c r="AR56" s="638">
        <v>0.1</v>
      </c>
      <c r="AS56" s="124">
        <v>1.7000000000000004</v>
      </c>
      <c r="AT56" s="123">
        <v>1.7000000000000004</v>
      </c>
      <c r="AU56" s="123">
        <v>8.500000000000002E-2</v>
      </c>
      <c r="AV56" s="125">
        <v>8.500000000000002E-2</v>
      </c>
    </row>
    <row r="57" spans="1:49">
      <c r="A57" s="149" t="s">
        <v>457</v>
      </c>
      <c r="B57" s="128" t="s">
        <v>719</v>
      </c>
      <c r="C57" s="196">
        <v>0</v>
      </c>
      <c r="D57" s="196">
        <v>0</v>
      </c>
      <c r="E57" s="640">
        <v>0</v>
      </c>
      <c r="F57" s="640">
        <v>0</v>
      </c>
      <c r="G57" s="640">
        <v>0</v>
      </c>
      <c r="H57" s="640">
        <v>0</v>
      </c>
      <c r="I57" s="640">
        <v>0</v>
      </c>
      <c r="J57" s="640">
        <v>0</v>
      </c>
      <c r="K57" s="638">
        <v>0.01</v>
      </c>
      <c r="L57" s="638">
        <v>0.01</v>
      </c>
      <c r="M57" s="638">
        <v>0.01</v>
      </c>
      <c r="N57" s="638">
        <v>0.01</v>
      </c>
      <c r="O57" s="638">
        <v>0.01</v>
      </c>
      <c r="P57" s="638">
        <v>0.01</v>
      </c>
      <c r="Q57" s="638">
        <v>0.01</v>
      </c>
      <c r="R57" s="638">
        <v>0.01</v>
      </c>
      <c r="S57" s="638">
        <v>0.01</v>
      </c>
      <c r="T57" s="638">
        <v>0.01</v>
      </c>
      <c r="U57" s="638">
        <v>0.01</v>
      </c>
      <c r="V57" s="638">
        <v>0.01</v>
      </c>
      <c r="W57" s="638">
        <v>0.01</v>
      </c>
      <c r="X57" s="638">
        <v>0.01</v>
      </c>
      <c r="Y57" s="638">
        <v>0.01</v>
      </c>
      <c r="Z57" s="638">
        <v>0.01</v>
      </c>
      <c r="AA57" s="638">
        <v>0.01</v>
      </c>
      <c r="AB57" s="638">
        <v>0.01</v>
      </c>
      <c r="AC57" s="638">
        <v>0.01</v>
      </c>
      <c r="AD57" s="638">
        <v>0.01</v>
      </c>
      <c r="AE57" s="638">
        <v>0.01</v>
      </c>
      <c r="AF57" s="638">
        <v>0.01</v>
      </c>
      <c r="AG57" s="638">
        <v>0.01</v>
      </c>
      <c r="AH57" s="638">
        <v>0.01</v>
      </c>
      <c r="AI57" s="638">
        <v>0.01</v>
      </c>
      <c r="AJ57" s="638">
        <v>0.01</v>
      </c>
      <c r="AK57" s="638">
        <v>0.01</v>
      </c>
      <c r="AL57" s="638">
        <v>0.01</v>
      </c>
      <c r="AM57" s="638">
        <v>0.01</v>
      </c>
      <c r="AN57" s="638">
        <v>0.01</v>
      </c>
      <c r="AO57" s="638">
        <v>0.01</v>
      </c>
      <c r="AP57" s="638">
        <v>0.01</v>
      </c>
      <c r="AQ57" s="638">
        <v>0.01</v>
      </c>
      <c r="AR57" s="638">
        <v>0.01</v>
      </c>
      <c r="AS57" s="124">
        <v>0.17</v>
      </c>
      <c r="AT57" s="123">
        <v>0.17</v>
      </c>
      <c r="AU57" s="123">
        <v>8.5000000000000006E-3</v>
      </c>
      <c r="AV57" s="125">
        <v>8.5000000000000006E-3</v>
      </c>
    </row>
    <row r="58" spans="1:49">
      <c r="A58" s="149"/>
      <c r="B58" s="128"/>
      <c r="C58" s="196"/>
      <c r="D58" s="196"/>
      <c r="E58" s="625"/>
      <c r="F58" s="625"/>
      <c r="G58" s="625"/>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M58" s="625"/>
      <c r="AN58" s="625"/>
      <c r="AO58" s="625"/>
      <c r="AP58" s="625"/>
      <c r="AQ58" s="625"/>
      <c r="AR58" s="625"/>
      <c r="AS58" s="124"/>
      <c r="AT58" s="123"/>
      <c r="AU58" s="123"/>
      <c r="AV58" s="125"/>
    </row>
    <row r="59" spans="1:49">
      <c r="A59" s="627"/>
      <c r="B59" s="128" t="s">
        <v>71</v>
      </c>
      <c r="C59" s="196">
        <v>0</v>
      </c>
      <c r="D59" s="196">
        <v>0</v>
      </c>
      <c r="E59" s="196">
        <v>2.3000000000000003E-2</v>
      </c>
      <c r="F59" s="196">
        <v>3.6000000000000004E-2</v>
      </c>
      <c r="G59" s="196">
        <v>0</v>
      </c>
      <c r="H59" s="196">
        <v>0</v>
      </c>
      <c r="I59" s="196">
        <v>0</v>
      </c>
      <c r="J59" s="196">
        <v>0</v>
      </c>
      <c r="K59" s="196">
        <v>0</v>
      </c>
      <c r="L59" s="196">
        <v>0</v>
      </c>
      <c r="M59" s="196">
        <v>0</v>
      </c>
      <c r="N59" s="196">
        <v>0</v>
      </c>
      <c r="O59" s="196">
        <v>0</v>
      </c>
      <c r="P59" s="196">
        <v>0</v>
      </c>
      <c r="Q59" s="196">
        <v>0</v>
      </c>
      <c r="R59" s="196">
        <v>0</v>
      </c>
      <c r="S59" s="196">
        <v>0</v>
      </c>
      <c r="T59" s="196">
        <v>0</v>
      </c>
      <c r="U59" s="196">
        <v>0</v>
      </c>
      <c r="V59" s="196">
        <v>0</v>
      </c>
      <c r="W59" s="196">
        <v>0</v>
      </c>
      <c r="X59" s="196">
        <v>0</v>
      </c>
      <c r="Y59" s="196">
        <v>0</v>
      </c>
      <c r="Z59" s="196">
        <v>0</v>
      </c>
      <c r="AA59" s="196">
        <v>0</v>
      </c>
      <c r="AB59" s="196">
        <v>0</v>
      </c>
      <c r="AC59" s="196">
        <v>0</v>
      </c>
      <c r="AD59" s="196">
        <v>0</v>
      </c>
      <c r="AE59" s="196">
        <v>0</v>
      </c>
      <c r="AF59" s="196">
        <v>0</v>
      </c>
      <c r="AG59" s="196">
        <v>0</v>
      </c>
      <c r="AH59" s="196">
        <v>0</v>
      </c>
      <c r="AI59" s="196">
        <v>0</v>
      </c>
      <c r="AJ59" s="196">
        <v>0</v>
      </c>
      <c r="AK59" s="196">
        <v>0</v>
      </c>
      <c r="AL59" s="196">
        <v>0</v>
      </c>
      <c r="AM59" s="196">
        <v>0</v>
      </c>
      <c r="AN59" s="196">
        <v>0</v>
      </c>
      <c r="AO59" s="196">
        <v>0</v>
      </c>
      <c r="AP59" s="196">
        <v>0</v>
      </c>
      <c r="AQ59" s="196">
        <v>0</v>
      </c>
      <c r="AR59" s="196">
        <v>0</v>
      </c>
      <c r="AS59" s="124">
        <v>2.3000000000000003E-2</v>
      </c>
      <c r="AT59" s="123">
        <v>3.6000000000000004E-2</v>
      </c>
      <c r="AU59" s="123">
        <v>1.1500000000000002E-3</v>
      </c>
      <c r="AV59" s="125">
        <v>1.8000000000000002E-3</v>
      </c>
    </row>
    <row r="60" spans="1:49">
      <c r="A60" s="627"/>
      <c r="B60" s="128" t="s">
        <v>72</v>
      </c>
      <c r="C60" s="196">
        <v>0</v>
      </c>
      <c r="D60" s="196">
        <v>0</v>
      </c>
      <c r="E60" s="196">
        <v>0</v>
      </c>
      <c r="F60" s="196">
        <v>0</v>
      </c>
      <c r="G60" s="196">
        <v>0</v>
      </c>
      <c r="H60" s="196">
        <v>0</v>
      </c>
      <c r="I60" s="196">
        <v>0</v>
      </c>
      <c r="J60" s="196">
        <v>0</v>
      </c>
      <c r="K60" s="196">
        <v>0.11</v>
      </c>
      <c r="L60" s="196">
        <v>0.11</v>
      </c>
      <c r="M60" s="196">
        <v>0.11</v>
      </c>
      <c r="N60" s="196">
        <v>0.11</v>
      </c>
      <c r="O60" s="196">
        <v>0.11</v>
      </c>
      <c r="P60" s="196">
        <v>0.11</v>
      </c>
      <c r="Q60" s="196">
        <v>0.11</v>
      </c>
      <c r="R60" s="196">
        <v>0.11</v>
      </c>
      <c r="S60" s="196">
        <v>0.11</v>
      </c>
      <c r="T60" s="196">
        <v>0.11</v>
      </c>
      <c r="U60" s="196">
        <v>0.11</v>
      </c>
      <c r="V60" s="196">
        <v>0.11</v>
      </c>
      <c r="W60" s="196">
        <v>0.11</v>
      </c>
      <c r="X60" s="196">
        <v>0.11</v>
      </c>
      <c r="Y60" s="196">
        <v>0.11</v>
      </c>
      <c r="Z60" s="196">
        <v>0.11</v>
      </c>
      <c r="AA60" s="196">
        <v>0.11</v>
      </c>
      <c r="AB60" s="196">
        <v>0.11</v>
      </c>
      <c r="AC60" s="196">
        <v>0.11</v>
      </c>
      <c r="AD60" s="196">
        <v>0.11</v>
      </c>
      <c r="AE60" s="196">
        <v>0.11</v>
      </c>
      <c r="AF60" s="196">
        <v>0.11</v>
      </c>
      <c r="AG60" s="196">
        <v>0.11</v>
      </c>
      <c r="AH60" s="196">
        <v>0.11</v>
      </c>
      <c r="AI60" s="196">
        <v>0.11</v>
      </c>
      <c r="AJ60" s="196">
        <v>0.11</v>
      </c>
      <c r="AK60" s="196">
        <v>0.11</v>
      </c>
      <c r="AL60" s="196">
        <v>0.11</v>
      </c>
      <c r="AM60" s="196">
        <v>0.11</v>
      </c>
      <c r="AN60" s="196">
        <v>0.11</v>
      </c>
      <c r="AO60" s="196">
        <v>0.11</v>
      </c>
      <c r="AP60" s="196">
        <v>0.11</v>
      </c>
      <c r="AQ60" s="196">
        <v>0.11</v>
      </c>
      <c r="AR60" s="196">
        <v>0.11</v>
      </c>
      <c r="AS60" s="124">
        <v>1.8700000000000008</v>
      </c>
      <c r="AT60" s="123">
        <v>1.8700000000000008</v>
      </c>
      <c r="AU60" s="123">
        <v>9.3500000000000041E-2</v>
      </c>
      <c r="AV60" s="125">
        <v>9.3500000000000041E-2</v>
      </c>
    </row>
    <row r="61" spans="1:49" s="633" customFormat="1">
      <c r="A61" s="149"/>
      <c r="B61" s="130" t="s">
        <v>22</v>
      </c>
      <c r="C61" s="202">
        <v>0</v>
      </c>
      <c r="D61" s="202">
        <v>0</v>
      </c>
      <c r="E61" s="202">
        <v>2.3000000000000003E-2</v>
      </c>
      <c r="F61" s="202">
        <v>3.6000000000000004E-2</v>
      </c>
      <c r="G61" s="202">
        <v>0</v>
      </c>
      <c r="H61" s="202">
        <v>0</v>
      </c>
      <c r="I61" s="202">
        <v>0</v>
      </c>
      <c r="J61" s="202">
        <v>0</v>
      </c>
      <c r="K61" s="202">
        <v>0.11</v>
      </c>
      <c r="L61" s="202">
        <v>0.11</v>
      </c>
      <c r="M61" s="202">
        <v>0.11</v>
      </c>
      <c r="N61" s="202">
        <v>0.11</v>
      </c>
      <c r="O61" s="202">
        <v>0.11</v>
      </c>
      <c r="P61" s="202">
        <v>0.11</v>
      </c>
      <c r="Q61" s="202">
        <v>0.11</v>
      </c>
      <c r="R61" s="202">
        <v>0.11</v>
      </c>
      <c r="S61" s="202">
        <v>0.11</v>
      </c>
      <c r="T61" s="202">
        <v>0.11</v>
      </c>
      <c r="U61" s="202">
        <v>0.11</v>
      </c>
      <c r="V61" s="202">
        <v>0.11</v>
      </c>
      <c r="W61" s="202">
        <v>0.11</v>
      </c>
      <c r="X61" s="202">
        <v>0.11</v>
      </c>
      <c r="Y61" s="202">
        <v>0.11</v>
      </c>
      <c r="Z61" s="202">
        <v>0.11</v>
      </c>
      <c r="AA61" s="202">
        <v>0.11</v>
      </c>
      <c r="AB61" s="202">
        <v>0.11</v>
      </c>
      <c r="AC61" s="202">
        <v>0.11</v>
      </c>
      <c r="AD61" s="202">
        <v>0.11</v>
      </c>
      <c r="AE61" s="202">
        <v>0.11</v>
      </c>
      <c r="AF61" s="202">
        <v>0.11</v>
      </c>
      <c r="AG61" s="202">
        <v>0.11</v>
      </c>
      <c r="AH61" s="202">
        <v>0.11</v>
      </c>
      <c r="AI61" s="202">
        <v>0.11</v>
      </c>
      <c r="AJ61" s="202">
        <v>0.11</v>
      </c>
      <c r="AK61" s="202">
        <v>0.11</v>
      </c>
      <c r="AL61" s="202">
        <v>0.11</v>
      </c>
      <c r="AM61" s="202">
        <v>0.11</v>
      </c>
      <c r="AN61" s="202">
        <v>0.11</v>
      </c>
      <c r="AO61" s="202">
        <v>0.11</v>
      </c>
      <c r="AP61" s="202">
        <v>0.11</v>
      </c>
      <c r="AQ61" s="202">
        <v>0.11</v>
      </c>
      <c r="AR61" s="202">
        <v>0.11</v>
      </c>
      <c r="AS61" s="210">
        <v>1.8930000000000007</v>
      </c>
      <c r="AT61" s="147">
        <v>1.9060000000000008</v>
      </c>
      <c r="AU61" s="147">
        <v>9.465000000000004E-2</v>
      </c>
      <c r="AV61" s="641">
        <v>9.5300000000000037E-2</v>
      </c>
    </row>
    <row r="62" spans="1:49">
      <c r="A62" s="150"/>
      <c r="B62" s="135"/>
      <c r="C62" s="135"/>
      <c r="D62" s="135"/>
      <c r="E62" s="628"/>
      <c r="F62" s="628"/>
      <c r="G62" s="628"/>
      <c r="H62" s="628"/>
      <c r="I62" s="628"/>
      <c r="J62" s="628"/>
      <c r="K62" s="628"/>
      <c r="L62" s="628"/>
      <c r="M62" s="628"/>
      <c r="N62" s="628"/>
      <c r="O62" s="628"/>
      <c r="P62" s="628"/>
      <c r="Q62" s="628"/>
      <c r="R62" s="628"/>
      <c r="S62" s="628"/>
      <c r="T62" s="628"/>
      <c r="U62" s="628"/>
      <c r="V62" s="628"/>
      <c r="W62" s="628"/>
      <c r="X62" s="628"/>
      <c r="Y62" s="628"/>
      <c r="Z62" s="628"/>
      <c r="AA62" s="628"/>
      <c r="AB62" s="628"/>
      <c r="AC62" s="628"/>
      <c r="AD62" s="628"/>
      <c r="AE62" s="628"/>
      <c r="AF62" s="628"/>
      <c r="AG62" s="628"/>
      <c r="AH62" s="628"/>
      <c r="AI62" s="628"/>
      <c r="AJ62" s="628"/>
      <c r="AK62" s="628"/>
      <c r="AL62" s="628"/>
      <c r="AM62" s="628"/>
      <c r="AN62" s="628"/>
      <c r="AO62" s="628"/>
      <c r="AP62" s="628"/>
      <c r="AQ62" s="628"/>
      <c r="AR62" s="628"/>
      <c r="AS62" s="609"/>
      <c r="AT62" s="140"/>
      <c r="AU62" s="140"/>
      <c r="AV62" s="137"/>
    </row>
    <row r="63" spans="1:49">
      <c r="A63" s="627"/>
      <c r="B63" s="128" t="s">
        <v>15</v>
      </c>
      <c r="C63" s="128">
        <v>1</v>
      </c>
      <c r="D63" s="128">
        <v>1</v>
      </c>
      <c r="E63" s="625">
        <v>0.96618357487922713</v>
      </c>
      <c r="F63" s="625">
        <v>0.96618357487922713</v>
      </c>
      <c r="G63" s="625">
        <v>0.93351070036640305</v>
      </c>
      <c r="H63" s="625">
        <v>0.93351070036640305</v>
      </c>
      <c r="I63" s="625">
        <v>0.90194270566802237</v>
      </c>
      <c r="J63" s="625">
        <v>0.90194270566802237</v>
      </c>
      <c r="K63" s="625">
        <v>0.87144222769857238</v>
      </c>
      <c r="L63" s="625">
        <v>0.87144222769857238</v>
      </c>
      <c r="M63" s="625">
        <v>0.84197316685852419</v>
      </c>
      <c r="N63" s="625">
        <v>0.84197316685852419</v>
      </c>
      <c r="O63" s="625">
        <v>0.81350064430775282</v>
      </c>
      <c r="P63" s="625">
        <v>0.81350064430775282</v>
      </c>
      <c r="Q63" s="625">
        <v>0.78599096068381913</v>
      </c>
      <c r="R63" s="625">
        <v>0.78599096068381913</v>
      </c>
      <c r="S63" s="625">
        <v>0.75941155621625056</v>
      </c>
      <c r="T63" s="625">
        <v>0.75941155621625056</v>
      </c>
      <c r="U63" s="625">
        <v>0.73373097218961414</v>
      </c>
      <c r="V63" s="625">
        <v>0.73373097218961414</v>
      </c>
      <c r="W63" s="625">
        <v>0.70891881370977217</v>
      </c>
      <c r="X63" s="625">
        <v>0.70891881370977217</v>
      </c>
      <c r="Y63" s="625">
        <v>0.68494571372924851</v>
      </c>
      <c r="Z63" s="625">
        <v>0.68494571372924851</v>
      </c>
      <c r="AA63" s="625">
        <v>0.66178329828912896</v>
      </c>
      <c r="AB63" s="625">
        <v>0.66178329828912896</v>
      </c>
      <c r="AC63" s="625">
        <v>0.63940415293635666</v>
      </c>
      <c r="AD63" s="625">
        <v>0.63940415293635666</v>
      </c>
      <c r="AE63" s="625">
        <v>0.61778179027667302</v>
      </c>
      <c r="AF63" s="625">
        <v>0.61778179027667302</v>
      </c>
      <c r="AG63" s="625">
        <v>0.59689061862480497</v>
      </c>
      <c r="AH63" s="625">
        <v>0.59689061862480497</v>
      </c>
      <c r="AI63" s="625">
        <v>0.57670591171478747</v>
      </c>
      <c r="AJ63" s="625">
        <v>0.57670591171478747</v>
      </c>
      <c r="AK63" s="625">
        <v>0.55720377943457733</v>
      </c>
      <c r="AL63" s="625">
        <v>0.55720377943457733</v>
      </c>
      <c r="AM63" s="625">
        <v>0.53836113955031628</v>
      </c>
      <c r="AN63" s="625">
        <v>0.53836113955031628</v>
      </c>
      <c r="AO63" s="625">
        <v>0.52015569038677911</v>
      </c>
      <c r="AP63" s="625">
        <v>0.52015569038677911</v>
      </c>
      <c r="AQ63" s="625">
        <v>0.50256588443167061</v>
      </c>
      <c r="AR63" s="625">
        <v>0.50256588443167061</v>
      </c>
      <c r="AS63" s="609"/>
      <c r="AT63" s="140"/>
      <c r="AU63" s="140"/>
      <c r="AV63" s="137"/>
      <c r="AW63" s="621"/>
    </row>
    <row r="64" spans="1:49" ht="13.5" thickBot="1">
      <c r="A64" s="629"/>
      <c r="B64" s="20" t="s">
        <v>16</v>
      </c>
      <c r="C64" s="199">
        <v>0</v>
      </c>
      <c r="D64" s="199">
        <v>0</v>
      </c>
      <c r="E64" s="199">
        <v>2.2222222222222227E-2</v>
      </c>
      <c r="F64" s="199">
        <v>3.4782608695652181E-2</v>
      </c>
      <c r="G64" s="199">
        <v>0</v>
      </c>
      <c r="H64" s="199">
        <v>0</v>
      </c>
      <c r="I64" s="199">
        <v>0</v>
      </c>
      <c r="J64" s="199">
        <v>0</v>
      </c>
      <c r="K64" s="199">
        <v>9.5858645046842966E-2</v>
      </c>
      <c r="L64" s="199">
        <v>9.5858645046842966E-2</v>
      </c>
      <c r="M64" s="199">
        <v>9.2617048354437667E-2</v>
      </c>
      <c r="N64" s="199">
        <v>9.2617048354437667E-2</v>
      </c>
      <c r="O64" s="199">
        <v>8.9485070873852809E-2</v>
      </c>
      <c r="P64" s="199">
        <v>8.9485070873852809E-2</v>
      </c>
      <c r="Q64" s="199">
        <v>8.6459005675220107E-2</v>
      </c>
      <c r="R64" s="199">
        <v>8.6459005675220107E-2</v>
      </c>
      <c r="S64" s="199">
        <v>8.3535271183787563E-2</v>
      </c>
      <c r="T64" s="199">
        <v>8.3535271183787563E-2</v>
      </c>
      <c r="U64" s="199">
        <v>8.0710406940857557E-2</v>
      </c>
      <c r="V64" s="199">
        <v>8.0710406940857557E-2</v>
      </c>
      <c r="W64" s="199">
        <v>7.7981069508074943E-2</v>
      </c>
      <c r="X64" s="199">
        <v>7.7981069508074943E-2</v>
      </c>
      <c r="Y64" s="199">
        <v>7.5344028510217334E-2</v>
      </c>
      <c r="Z64" s="199">
        <v>7.5344028510217334E-2</v>
      </c>
      <c r="AA64" s="199">
        <v>7.2796162811804191E-2</v>
      </c>
      <c r="AB64" s="199">
        <v>7.2796162811804191E-2</v>
      </c>
      <c r="AC64" s="199">
        <v>7.0334456822999228E-2</v>
      </c>
      <c r="AD64" s="199">
        <v>7.0334456822999228E-2</v>
      </c>
      <c r="AE64" s="199">
        <v>6.7955996930434026E-2</v>
      </c>
      <c r="AF64" s="199">
        <v>6.7955996930434026E-2</v>
      </c>
      <c r="AG64" s="199">
        <v>6.5657968048728546E-2</v>
      </c>
      <c r="AH64" s="199">
        <v>6.5657968048728546E-2</v>
      </c>
      <c r="AI64" s="199">
        <v>6.3437650288626621E-2</v>
      </c>
      <c r="AJ64" s="199">
        <v>6.3437650288626621E-2</v>
      </c>
      <c r="AK64" s="199">
        <v>6.1292415737803509E-2</v>
      </c>
      <c r="AL64" s="199">
        <v>6.1292415737803509E-2</v>
      </c>
      <c r="AM64" s="199">
        <v>5.921972535053479E-2</v>
      </c>
      <c r="AN64" s="199">
        <v>5.921972535053479E-2</v>
      </c>
      <c r="AO64" s="199">
        <v>5.7217125942545702E-2</v>
      </c>
      <c r="AP64" s="199">
        <v>5.7217125942545702E-2</v>
      </c>
      <c r="AQ64" s="199">
        <v>5.5282247287483766E-2</v>
      </c>
      <c r="AR64" s="199">
        <v>5.5282247287483766E-2</v>
      </c>
      <c r="AS64" s="143">
        <v>1.2774065175364737</v>
      </c>
      <c r="AT64" s="226">
        <v>1.2899669040099035</v>
      </c>
      <c r="AU64" s="614"/>
      <c r="AV64" s="632"/>
      <c r="AW64" s="621"/>
    </row>
    <row r="65" spans="1:49">
      <c r="A65" s="111"/>
      <c r="AS65" s="635"/>
      <c r="AT65" s="621"/>
      <c r="AU65" s="621"/>
      <c r="AV65" s="621"/>
      <c r="AW65" s="621"/>
    </row>
    <row r="66" spans="1:49">
      <c r="A66" s="111"/>
      <c r="AS66" s="621"/>
      <c r="AT66" s="621"/>
      <c r="AU66" s="621"/>
      <c r="AV66" s="621"/>
      <c r="AW66" s="621"/>
    </row>
    <row r="67" spans="1:49" ht="21" customHeight="1" thickBot="1">
      <c r="A67" s="667" t="s">
        <v>720</v>
      </c>
      <c r="B67" s="667"/>
      <c r="C67" s="667"/>
      <c r="D67" s="667"/>
      <c r="E67" s="667"/>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7"/>
      <c r="AI67" s="667"/>
      <c r="AJ67" s="667"/>
      <c r="AK67" s="667"/>
      <c r="AL67" s="667"/>
      <c r="AM67" s="667"/>
      <c r="AN67" s="667"/>
      <c r="AO67" s="667"/>
      <c r="AP67" s="667"/>
      <c r="AQ67" s="667"/>
      <c r="AR67" s="667"/>
      <c r="AS67" s="667"/>
      <c r="AT67" s="667"/>
      <c r="AU67" s="667"/>
      <c r="AV67" s="667"/>
    </row>
    <row r="68" spans="1:49" ht="12.75" customHeight="1">
      <c r="A68" s="11" t="s">
        <v>2</v>
      </c>
      <c r="B68" s="16" t="s">
        <v>3</v>
      </c>
      <c r="C68" s="717" t="s">
        <v>58</v>
      </c>
      <c r="D68" s="717"/>
      <c r="E68" s="718">
        <v>2013</v>
      </c>
      <c r="F68" s="718"/>
      <c r="G68" s="718">
        <v>2014</v>
      </c>
      <c r="H68" s="718"/>
      <c r="I68" s="718">
        <v>2015</v>
      </c>
      <c r="J68" s="718"/>
      <c r="K68" s="718">
        <v>2016</v>
      </c>
      <c r="L68" s="718"/>
      <c r="M68" s="718">
        <v>2017</v>
      </c>
      <c r="N68" s="718"/>
      <c r="O68" s="718">
        <v>2018</v>
      </c>
      <c r="P68" s="718"/>
      <c r="Q68" s="718">
        <v>2019</v>
      </c>
      <c r="R68" s="718"/>
      <c r="S68" s="718">
        <v>2020</v>
      </c>
      <c r="T68" s="718"/>
      <c r="U68" s="718">
        <v>2021</v>
      </c>
      <c r="V68" s="718"/>
      <c r="W68" s="718">
        <v>2022</v>
      </c>
      <c r="X68" s="718"/>
      <c r="Y68" s="718">
        <v>2023</v>
      </c>
      <c r="Z68" s="718"/>
      <c r="AA68" s="718">
        <v>2024</v>
      </c>
      <c r="AB68" s="718"/>
      <c r="AC68" s="718">
        <v>2025</v>
      </c>
      <c r="AD68" s="718"/>
      <c r="AE68" s="718">
        <v>2026</v>
      </c>
      <c r="AF68" s="718"/>
      <c r="AG68" s="718">
        <v>2027</v>
      </c>
      <c r="AH68" s="718"/>
      <c r="AI68" s="718">
        <v>2028</v>
      </c>
      <c r="AJ68" s="718"/>
      <c r="AK68" s="718">
        <v>2029</v>
      </c>
      <c r="AL68" s="718"/>
      <c r="AM68" s="718">
        <v>2030</v>
      </c>
      <c r="AN68" s="718"/>
      <c r="AO68" s="718">
        <v>2031</v>
      </c>
      <c r="AP68" s="718"/>
      <c r="AQ68" s="718">
        <v>2032</v>
      </c>
      <c r="AR68" s="719"/>
      <c r="AS68" s="720" t="s">
        <v>4</v>
      </c>
      <c r="AT68" s="721"/>
      <c r="AU68" s="722" t="s">
        <v>138</v>
      </c>
      <c r="AV68" s="723"/>
      <c r="AW68" s="111"/>
    </row>
    <row r="69" spans="1:49" ht="13.5" thickBot="1">
      <c r="A69" s="19" t="s">
        <v>6</v>
      </c>
      <c r="B69" s="20" t="s">
        <v>7</v>
      </c>
      <c r="C69" s="620">
        <v>0</v>
      </c>
      <c r="D69" s="620">
        <v>0</v>
      </c>
      <c r="E69" s="115">
        <v>1</v>
      </c>
      <c r="F69" s="115">
        <v>1</v>
      </c>
      <c r="G69" s="115">
        <v>2</v>
      </c>
      <c r="H69" s="115">
        <v>2</v>
      </c>
      <c r="I69" s="115">
        <v>3</v>
      </c>
      <c r="J69" s="115">
        <v>3</v>
      </c>
      <c r="K69" s="115">
        <v>4</v>
      </c>
      <c r="L69" s="115">
        <v>4</v>
      </c>
      <c r="M69" s="115">
        <v>5</v>
      </c>
      <c r="N69" s="115">
        <v>5</v>
      </c>
      <c r="O69" s="115">
        <v>6</v>
      </c>
      <c r="P69" s="115">
        <v>6</v>
      </c>
      <c r="Q69" s="115">
        <v>7</v>
      </c>
      <c r="R69" s="115"/>
      <c r="S69" s="115">
        <v>8</v>
      </c>
      <c r="T69" s="115"/>
      <c r="U69" s="115">
        <v>9</v>
      </c>
      <c r="V69" s="115"/>
      <c r="W69" s="115">
        <v>10</v>
      </c>
      <c r="X69" s="115"/>
      <c r="Y69" s="115">
        <v>11</v>
      </c>
      <c r="Z69" s="115"/>
      <c r="AA69" s="115">
        <v>12</v>
      </c>
      <c r="AB69" s="115"/>
      <c r="AC69" s="115">
        <v>13</v>
      </c>
      <c r="AD69" s="115">
        <v>13</v>
      </c>
      <c r="AE69" s="115">
        <v>14</v>
      </c>
      <c r="AF69" s="115">
        <v>14</v>
      </c>
      <c r="AG69" s="115">
        <v>15</v>
      </c>
      <c r="AH69" s="115">
        <v>15</v>
      </c>
      <c r="AI69" s="115">
        <v>16</v>
      </c>
      <c r="AJ69" s="115">
        <v>16</v>
      </c>
      <c r="AK69" s="115">
        <v>17</v>
      </c>
      <c r="AL69" s="115">
        <v>17</v>
      </c>
      <c r="AM69" s="115">
        <v>18</v>
      </c>
      <c r="AN69" s="115">
        <v>18</v>
      </c>
      <c r="AO69" s="115">
        <v>19</v>
      </c>
      <c r="AP69" s="115">
        <v>19</v>
      </c>
      <c r="AQ69" s="115">
        <v>20</v>
      </c>
      <c r="AR69" s="115">
        <v>20</v>
      </c>
      <c r="AS69" s="724"/>
      <c r="AT69" s="725"/>
      <c r="AU69" s="726"/>
      <c r="AV69" s="727"/>
      <c r="AW69" s="111"/>
    </row>
    <row r="70" spans="1:49">
      <c r="A70" s="205"/>
      <c r="B70" s="117" t="s">
        <v>76</v>
      </c>
      <c r="C70" s="225" t="s">
        <v>691</v>
      </c>
      <c r="D70" s="225" t="s">
        <v>692</v>
      </c>
      <c r="E70" s="225" t="s">
        <v>691</v>
      </c>
      <c r="F70" s="225" t="s">
        <v>692</v>
      </c>
      <c r="G70" s="225" t="s">
        <v>691</v>
      </c>
      <c r="H70" s="225" t="s">
        <v>692</v>
      </c>
      <c r="I70" s="225" t="s">
        <v>691</v>
      </c>
      <c r="J70" s="225" t="s">
        <v>692</v>
      </c>
      <c r="K70" s="225" t="s">
        <v>691</v>
      </c>
      <c r="L70" s="225" t="s">
        <v>692</v>
      </c>
      <c r="M70" s="225" t="s">
        <v>691</v>
      </c>
      <c r="N70" s="225" t="s">
        <v>692</v>
      </c>
      <c r="O70" s="225" t="s">
        <v>691</v>
      </c>
      <c r="P70" s="225" t="s">
        <v>692</v>
      </c>
      <c r="Q70" s="225" t="s">
        <v>691</v>
      </c>
      <c r="R70" s="225" t="s">
        <v>692</v>
      </c>
      <c r="S70" s="225" t="s">
        <v>691</v>
      </c>
      <c r="T70" s="225" t="s">
        <v>692</v>
      </c>
      <c r="U70" s="225" t="s">
        <v>691</v>
      </c>
      <c r="V70" s="225" t="s">
        <v>692</v>
      </c>
      <c r="W70" s="225" t="s">
        <v>691</v>
      </c>
      <c r="X70" s="225" t="s">
        <v>692</v>
      </c>
      <c r="Y70" s="225" t="s">
        <v>691</v>
      </c>
      <c r="Z70" s="225" t="s">
        <v>692</v>
      </c>
      <c r="AA70" s="225" t="s">
        <v>691</v>
      </c>
      <c r="AB70" s="225" t="s">
        <v>692</v>
      </c>
      <c r="AC70" s="225" t="s">
        <v>691</v>
      </c>
      <c r="AD70" s="225" t="s">
        <v>692</v>
      </c>
      <c r="AE70" s="225" t="s">
        <v>691</v>
      </c>
      <c r="AF70" s="225" t="s">
        <v>692</v>
      </c>
      <c r="AG70" s="225" t="s">
        <v>691</v>
      </c>
      <c r="AH70" s="225" t="s">
        <v>692</v>
      </c>
      <c r="AI70" s="225" t="s">
        <v>691</v>
      </c>
      <c r="AJ70" s="225" t="s">
        <v>692</v>
      </c>
      <c r="AK70" s="225" t="s">
        <v>691</v>
      </c>
      <c r="AL70" s="225" t="s">
        <v>692</v>
      </c>
      <c r="AM70" s="225" t="s">
        <v>691</v>
      </c>
      <c r="AN70" s="225" t="s">
        <v>692</v>
      </c>
      <c r="AO70" s="225" t="s">
        <v>691</v>
      </c>
      <c r="AP70" s="225" t="s">
        <v>692</v>
      </c>
      <c r="AQ70" s="225" t="s">
        <v>691</v>
      </c>
      <c r="AR70" s="225" t="s">
        <v>692</v>
      </c>
      <c r="AS70" s="622" t="s">
        <v>691</v>
      </c>
      <c r="AT70" s="225" t="s">
        <v>692</v>
      </c>
      <c r="AU70" s="225" t="s">
        <v>691</v>
      </c>
      <c r="AV70" s="623" t="s">
        <v>692</v>
      </c>
      <c r="AW70" s="111"/>
    </row>
    <row r="71" spans="1:49">
      <c r="A71" s="149" t="s">
        <v>68</v>
      </c>
      <c r="B71" s="128" t="s">
        <v>721</v>
      </c>
      <c r="C71" s="821" t="s">
        <v>32</v>
      </c>
      <c r="D71" s="821"/>
      <c r="E71" s="821"/>
      <c r="F71" s="821"/>
      <c r="G71" s="821"/>
      <c r="H71" s="821"/>
      <c r="I71" s="821"/>
      <c r="J71" s="821"/>
      <c r="K71" s="821"/>
      <c r="L71" s="821"/>
      <c r="M71" s="821"/>
      <c r="N71" s="821"/>
      <c r="O71" s="821"/>
      <c r="P71" s="821"/>
      <c r="Q71" s="821"/>
      <c r="R71" s="821"/>
      <c r="S71" s="821"/>
      <c r="T71" s="821"/>
      <c r="U71" s="821"/>
      <c r="V71" s="822"/>
      <c r="W71" s="218"/>
      <c r="X71" s="219"/>
      <c r="Y71" s="640">
        <v>0</v>
      </c>
      <c r="Z71" s="640">
        <v>0</v>
      </c>
      <c r="AA71" s="640">
        <v>0</v>
      </c>
      <c r="AB71" s="640">
        <v>0</v>
      </c>
      <c r="AC71" s="640">
        <v>0</v>
      </c>
      <c r="AD71" s="640">
        <v>0</v>
      </c>
      <c r="AE71" s="640">
        <v>0</v>
      </c>
      <c r="AF71" s="640">
        <v>0</v>
      </c>
      <c r="AG71" s="640">
        <v>0</v>
      </c>
      <c r="AH71" s="640">
        <v>0</v>
      </c>
      <c r="AI71" s="640">
        <v>0</v>
      </c>
      <c r="AJ71" s="640">
        <v>0</v>
      </c>
      <c r="AK71" s="640">
        <v>0</v>
      </c>
      <c r="AL71" s="640">
        <v>0</v>
      </c>
      <c r="AM71" s="640">
        <v>0</v>
      </c>
      <c r="AN71" s="640">
        <v>0</v>
      </c>
      <c r="AO71" s="640">
        <v>0</v>
      </c>
      <c r="AP71" s="640">
        <v>0</v>
      </c>
      <c r="AQ71" s="640">
        <v>0</v>
      </c>
      <c r="AR71" s="640">
        <v>0</v>
      </c>
      <c r="AS71" s="609">
        <v>0.04</v>
      </c>
      <c r="AT71" s="140">
        <v>4</v>
      </c>
      <c r="AU71" s="140">
        <v>2E-3</v>
      </c>
      <c r="AV71" s="137">
        <v>0.2</v>
      </c>
      <c r="AW71" s="111"/>
    </row>
    <row r="72" spans="1:49">
      <c r="A72" s="149" t="s">
        <v>68</v>
      </c>
      <c r="B72" s="128" t="s">
        <v>722</v>
      </c>
      <c r="C72" s="821" t="s">
        <v>32</v>
      </c>
      <c r="D72" s="821"/>
      <c r="E72" s="821"/>
      <c r="F72" s="821"/>
      <c r="G72" s="821"/>
      <c r="H72" s="821"/>
      <c r="I72" s="821"/>
      <c r="J72" s="821"/>
      <c r="K72" s="821"/>
      <c r="L72" s="821"/>
      <c r="M72" s="821"/>
      <c r="N72" s="821"/>
      <c r="O72" s="821"/>
      <c r="P72" s="821"/>
      <c r="Q72" s="821"/>
      <c r="R72" s="821"/>
      <c r="S72" s="821"/>
      <c r="T72" s="821"/>
      <c r="U72" s="821"/>
      <c r="V72" s="822"/>
      <c r="W72" s="218"/>
      <c r="X72" s="219"/>
      <c r="Y72" s="638">
        <v>0</v>
      </c>
      <c r="Z72" s="638">
        <v>0</v>
      </c>
      <c r="AA72" s="638">
        <v>0</v>
      </c>
      <c r="AB72" s="638">
        <v>0</v>
      </c>
      <c r="AC72" s="638">
        <v>0</v>
      </c>
      <c r="AD72" s="638">
        <v>0</v>
      </c>
      <c r="AE72" s="638">
        <v>0</v>
      </c>
      <c r="AF72" s="638">
        <v>0</v>
      </c>
      <c r="AG72" s="638">
        <v>0</v>
      </c>
      <c r="AH72" s="638">
        <v>0</v>
      </c>
      <c r="AI72" s="638">
        <v>0</v>
      </c>
      <c r="AJ72" s="638">
        <v>0</v>
      </c>
      <c r="AK72" s="638">
        <v>0</v>
      </c>
      <c r="AL72" s="638">
        <v>0</v>
      </c>
      <c r="AM72" s="638">
        <v>0</v>
      </c>
      <c r="AN72" s="638">
        <v>0</v>
      </c>
      <c r="AO72" s="638">
        <v>0</v>
      </c>
      <c r="AP72" s="638">
        <v>0</v>
      </c>
      <c r="AQ72" s="638">
        <v>0</v>
      </c>
      <c r="AR72" s="638">
        <v>0</v>
      </c>
      <c r="AS72" s="609">
        <v>0.02</v>
      </c>
      <c r="AT72" s="140">
        <v>2</v>
      </c>
      <c r="AU72" s="140">
        <v>1E-3</v>
      </c>
      <c r="AV72" s="137">
        <v>0.1</v>
      </c>
      <c r="AW72" s="111"/>
    </row>
    <row r="73" spans="1:49">
      <c r="A73" s="149" t="s">
        <v>68</v>
      </c>
      <c r="B73" s="225" t="s">
        <v>723</v>
      </c>
      <c r="C73" s="640">
        <v>5.0000000000000001E-3</v>
      </c>
      <c r="D73" s="640">
        <v>0.03</v>
      </c>
      <c r="E73" s="637">
        <v>1.4999999999999999E-2</v>
      </c>
      <c r="F73" s="637">
        <v>0.06</v>
      </c>
      <c r="G73" s="640">
        <v>7.4999999999999997E-3</v>
      </c>
      <c r="H73" s="640">
        <v>0.03</v>
      </c>
      <c r="I73" s="640">
        <v>0</v>
      </c>
      <c r="J73" s="640">
        <v>0</v>
      </c>
      <c r="K73" s="640">
        <v>0</v>
      </c>
      <c r="L73" s="640">
        <v>0</v>
      </c>
      <c r="M73" s="640">
        <v>0</v>
      </c>
      <c r="N73" s="640">
        <v>0</v>
      </c>
      <c r="O73" s="640">
        <v>0</v>
      </c>
      <c r="P73" s="640">
        <v>0</v>
      </c>
      <c r="Q73" s="640">
        <v>0</v>
      </c>
      <c r="R73" s="640">
        <v>0</v>
      </c>
      <c r="S73" s="640">
        <v>0</v>
      </c>
      <c r="T73" s="640">
        <v>0</v>
      </c>
      <c r="U73" s="640">
        <v>0</v>
      </c>
      <c r="V73" s="640">
        <v>0</v>
      </c>
      <c r="W73" s="640">
        <v>0</v>
      </c>
      <c r="X73" s="640">
        <v>0</v>
      </c>
      <c r="Y73" s="640">
        <v>0</v>
      </c>
      <c r="Z73" s="640">
        <v>0</v>
      </c>
      <c r="AA73" s="640">
        <v>0</v>
      </c>
      <c r="AB73" s="640">
        <v>0</v>
      </c>
      <c r="AC73" s="640">
        <v>0</v>
      </c>
      <c r="AD73" s="640">
        <v>0</v>
      </c>
      <c r="AE73" s="640">
        <v>0</v>
      </c>
      <c r="AF73" s="640">
        <v>0</v>
      </c>
      <c r="AG73" s="640">
        <v>0</v>
      </c>
      <c r="AH73" s="640">
        <v>0</v>
      </c>
      <c r="AI73" s="640">
        <v>0</v>
      </c>
      <c r="AJ73" s="640">
        <v>0</v>
      </c>
      <c r="AK73" s="640">
        <v>0</v>
      </c>
      <c r="AL73" s="640">
        <v>0</v>
      </c>
      <c r="AM73" s="640">
        <v>0</v>
      </c>
      <c r="AN73" s="640">
        <v>0</v>
      </c>
      <c r="AO73" s="640">
        <v>0</v>
      </c>
      <c r="AP73" s="640">
        <v>0</v>
      </c>
      <c r="AQ73" s="640">
        <v>0</v>
      </c>
      <c r="AR73" s="640">
        <v>0</v>
      </c>
      <c r="AS73" s="609">
        <v>2.2499999999999999E-2</v>
      </c>
      <c r="AT73" s="140">
        <v>0.09</v>
      </c>
      <c r="AU73" s="140">
        <v>1.1249999999999999E-3</v>
      </c>
      <c r="AV73" s="137">
        <v>4.4999999999999997E-3</v>
      </c>
      <c r="AW73" s="111"/>
    </row>
    <row r="74" spans="1:49">
      <c r="A74" s="149" t="s">
        <v>68</v>
      </c>
      <c r="B74" s="225" t="s">
        <v>724</v>
      </c>
      <c r="C74" s="640">
        <v>5.0000000000000001E-3</v>
      </c>
      <c r="D74" s="640">
        <v>0.03</v>
      </c>
      <c r="E74" s="637">
        <v>1.4999999999999999E-2</v>
      </c>
      <c r="F74" s="637">
        <v>0.03</v>
      </c>
      <c r="G74" s="640">
        <v>7.4999999999999997E-3</v>
      </c>
      <c r="H74" s="640">
        <v>1.4999999999999999E-2</v>
      </c>
      <c r="I74" s="640">
        <v>0</v>
      </c>
      <c r="J74" s="640">
        <v>0</v>
      </c>
      <c r="K74" s="640">
        <v>0</v>
      </c>
      <c r="L74" s="640">
        <v>0</v>
      </c>
      <c r="M74" s="640">
        <v>0</v>
      </c>
      <c r="N74" s="640">
        <v>0</v>
      </c>
      <c r="O74" s="640">
        <v>0</v>
      </c>
      <c r="P74" s="640">
        <v>0</v>
      </c>
      <c r="Q74" s="640">
        <v>0</v>
      </c>
      <c r="R74" s="640">
        <v>0</v>
      </c>
      <c r="S74" s="640">
        <v>0</v>
      </c>
      <c r="T74" s="640">
        <v>0</v>
      </c>
      <c r="U74" s="640">
        <v>0</v>
      </c>
      <c r="V74" s="640">
        <v>0</v>
      </c>
      <c r="W74" s="640">
        <v>0</v>
      </c>
      <c r="X74" s="640">
        <v>0</v>
      </c>
      <c r="Y74" s="640">
        <v>0</v>
      </c>
      <c r="Z74" s="640">
        <v>0</v>
      </c>
      <c r="AA74" s="640">
        <v>0</v>
      </c>
      <c r="AB74" s="640">
        <v>0</v>
      </c>
      <c r="AC74" s="640">
        <v>0</v>
      </c>
      <c r="AD74" s="640">
        <v>0</v>
      </c>
      <c r="AE74" s="640">
        <v>0</v>
      </c>
      <c r="AF74" s="640">
        <v>0</v>
      </c>
      <c r="AG74" s="640">
        <v>0</v>
      </c>
      <c r="AH74" s="640">
        <v>0</v>
      </c>
      <c r="AI74" s="640">
        <v>0</v>
      </c>
      <c r="AJ74" s="640">
        <v>0</v>
      </c>
      <c r="AK74" s="640">
        <v>0</v>
      </c>
      <c r="AL74" s="640">
        <v>0</v>
      </c>
      <c r="AM74" s="640">
        <v>0</v>
      </c>
      <c r="AN74" s="640">
        <v>0</v>
      </c>
      <c r="AO74" s="640">
        <v>0</v>
      </c>
      <c r="AP74" s="640">
        <v>0</v>
      </c>
      <c r="AQ74" s="640">
        <v>0</v>
      </c>
      <c r="AR74" s="640">
        <v>0</v>
      </c>
      <c r="AS74" s="609">
        <v>2.2499999999999999E-2</v>
      </c>
      <c r="AT74" s="140">
        <v>4.4999999999999998E-2</v>
      </c>
      <c r="AU74" s="140">
        <v>1.1249999999999999E-3</v>
      </c>
      <c r="AV74" s="137">
        <v>2.2499999999999998E-3</v>
      </c>
      <c r="AW74" s="111"/>
    </row>
    <row r="75" spans="1:49">
      <c r="A75" s="149" t="s">
        <v>68</v>
      </c>
      <c r="B75" s="225" t="s">
        <v>716</v>
      </c>
      <c r="C75" s="640">
        <v>0</v>
      </c>
      <c r="D75" s="640">
        <v>0</v>
      </c>
      <c r="E75" s="637">
        <v>5.0000000000000001E-3</v>
      </c>
      <c r="F75" s="637">
        <v>0.01</v>
      </c>
      <c r="G75" s="640">
        <v>0</v>
      </c>
      <c r="H75" s="640">
        <v>0</v>
      </c>
      <c r="I75" s="640">
        <v>0</v>
      </c>
      <c r="J75" s="640">
        <v>0</v>
      </c>
      <c r="K75" s="640">
        <v>0</v>
      </c>
      <c r="L75" s="640">
        <v>0</v>
      </c>
      <c r="M75" s="640">
        <v>0</v>
      </c>
      <c r="N75" s="640">
        <v>0</v>
      </c>
      <c r="O75" s="640">
        <v>0</v>
      </c>
      <c r="P75" s="640">
        <v>0</v>
      </c>
      <c r="Q75" s="640">
        <v>0</v>
      </c>
      <c r="R75" s="640">
        <v>0</v>
      </c>
      <c r="S75" s="640">
        <v>0</v>
      </c>
      <c r="T75" s="640">
        <v>0</v>
      </c>
      <c r="U75" s="640">
        <v>0</v>
      </c>
      <c r="V75" s="640">
        <v>0</v>
      </c>
      <c r="W75" s="640">
        <v>0</v>
      </c>
      <c r="X75" s="640">
        <v>0</v>
      </c>
      <c r="Y75" s="640">
        <v>0</v>
      </c>
      <c r="Z75" s="640">
        <v>0</v>
      </c>
      <c r="AA75" s="640">
        <v>0</v>
      </c>
      <c r="AB75" s="640">
        <v>0</v>
      </c>
      <c r="AC75" s="640">
        <v>0</v>
      </c>
      <c r="AD75" s="640">
        <v>0</v>
      </c>
      <c r="AE75" s="640">
        <v>0</v>
      </c>
      <c r="AF75" s="640">
        <v>0</v>
      </c>
      <c r="AG75" s="640">
        <v>0</v>
      </c>
      <c r="AH75" s="640">
        <v>0</v>
      </c>
      <c r="AI75" s="640">
        <v>0</v>
      </c>
      <c r="AJ75" s="640">
        <v>0</v>
      </c>
      <c r="AK75" s="640">
        <v>0</v>
      </c>
      <c r="AL75" s="640">
        <v>0</v>
      </c>
      <c r="AM75" s="640">
        <v>0</v>
      </c>
      <c r="AN75" s="640">
        <v>0</v>
      </c>
      <c r="AO75" s="640">
        <v>0</v>
      </c>
      <c r="AP75" s="640">
        <v>0</v>
      </c>
      <c r="AQ75" s="640">
        <v>0</v>
      </c>
      <c r="AR75" s="640">
        <v>0</v>
      </c>
      <c r="AS75" s="609">
        <v>5.0000000000000001E-3</v>
      </c>
      <c r="AT75" s="140">
        <v>0.01</v>
      </c>
      <c r="AU75" s="140">
        <v>2.5000000000000001E-4</v>
      </c>
      <c r="AV75" s="137">
        <v>5.0000000000000001E-4</v>
      </c>
      <c r="AW75" s="111"/>
    </row>
    <row r="76" spans="1:49">
      <c r="A76" s="149" t="s">
        <v>725</v>
      </c>
      <c r="B76" s="128" t="s">
        <v>726</v>
      </c>
      <c r="C76" s="640">
        <v>4.4999999999999998E-2</v>
      </c>
      <c r="D76" s="640">
        <v>4.4999999999999998E-2</v>
      </c>
      <c r="E76" s="640">
        <v>0.09</v>
      </c>
      <c r="F76" s="640">
        <v>0.09</v>
      </c>
      <c r="G76" s="640">
        <v>4.4999999999999998E-2</v>
      </c>
      <c r="H76" s="640">
        <v>4.4999999999999998E-2</v>
      </c>
      <c r="I76" s="640">
        <v>0</v>
      </c>
      <c r="J76" s="640">
        <v>0</v>
      </c>
      <c r="K76" s="640">
        <v>0</v>
      </c>
      <c r="L76" s="640">
        <v>0</v>
      </c>
      <c r="M76" s="640">
        <v>0</v>
      </c>
      <c r="N76" s="640">
        <v>0</v>
      </c>
      <c r="O76" s="640">
        <v>0</v>
      </c>
      <c r="P76" s="640">
        <v>0</v>
      </c>
      <c r="Q76" s="640">
        <v>0</v>
      </c>
      <c r="R76" s="640">
        <v>0</v>
      </c>
      <c r="S76" s="640">
        <v>0</v>
      </c>
      <c r="T76" s="640">
        <v>0</v>
      </c>
      <c r="U76" s="640">
        <v>0</v>
      </c>
      <c r="V76" s="640">
        <v>0</v>
      </c>
      <c r="W76" s="640">
        <v>0</v>
      </c>
      <c r="X76" s="640">
        <v>0</v>
      </c>
      <c r="Y76" s="640">
        <v>0</v>
      </c>
      <c r="Z76" s="640">
        <v>0</v>
      </c>
      <c r="AA76" s="640">
        <v>0</v>
      </c>
      <c r="AB76" s="640">
        <v>0</v>
      </c>
      <c r="AC76" s="640">
        <v>0</v>
      </c>
      <c r="AD76" s="640">
        <v>0</v>
      </c>
      <c r="AE76" s="640">
        <v>0</v>
      </c>
      <c r="AF76" s="640">
        <v>0</v>
      </c>
      <c r="AG76" s="640">
        <v>0</v>
      </c>
      <c r="AH76" s="640">
        <v>0</v>
      </c>
      <c r="AI76" s="640">
        <v>0</v>
      </c>
      <c r="AJ76" s="640">
        <v>0</v>
      </c>
      <c r="AK76" s="640">
        <v>0</v>
      </c>
      <c r="AL76" s="640">
        <v>0</v>
      </c>
      <c r="AM76" s="640">
        <v>0</v>
      </c>
      <c r="AN76" s="640">
        <v>0</v>
      </c>
      <c r="AO76" s="640">
        <v>0</v>
      </c>
      <c r="AP76" s="640">
        <v>0</v>
      </c>
      <c r="AQ76" s="640">
        <v>0</v>
      </c>
      <c r="AR76" s="640">
        <v>0</v>
      </c>
      <c r="AS76" s="609">
        <v>0.13500000000000001</v>
      </c>
      <c r="AT76" s="140">
        <v>0.13500000000000001</v>
      </c>
      <c r="AU76" s="140">
        <v>6.7500000000000008E-3</v>
      </c>
      <c r="AV76" s="137">
        <v>6.7500000000000008E-3</v>
      </c>
      <c r="AW76" s="111"/>
    </row>
    <row r="77" spans="1:49">
      <c r="A77" s="149" t="s">
        <v>149</v>
      </c>
      <c r="B77" s="128" t="s">
        <v>727</v>
      </c>
      <c r="C77" s="821" t="s">
        <v>32</v>
      </c>
      <c r="D77" s="821"/>
      <c r="E77" s="821"/>
      <c r="F77" s="821"/>
      <c r="G77" s="821"/>
      <c r="H77" s="821"/>
      <c r="I77" s="821"/>
      <c r="J77" s="821"/>
      <c r="K77" s="821"/>
      <c r="L77" s="821"/>
      <c r="M77" s="821"/>
      <c r="N77" s="821"/>
      <c r="O77" s="821"/>
      <c r="P77" s="821"/>
      <c r="Q77" s="821"/>
      <c r="R77" s="821"/>
      <c r="S77" s="821"/>
      <c r="T77" s="821"/>
      <c r="U77" s="821"/>
      <c r="V77" s="822"/>
      <c r="W77" s="218"/>
      <c r="X77" s="219"/>
      <c r="Y77" s="638">
        <v>0</v>
      </c>
      <c r="Z77" s="638">
        <v>0</v>
      </c>
      <c r="AA77" s="638">
        <v>0</v>
      </c>
      <c r="AB77" s="638">
        <v>0</v>
      </c>
      <c r="AC77" s="638">
        <v>0</v>
      </c>
      <c r="AD77" s="638">
        <v>0</v>
      </c>
      <c r="AE77" s="638">
        <v>0</v>
      </c>
      <c r="AF77" s="638">
        <v>0</v>
      </c>
      <c r="AG77" s="638">
        <v>0</v>
      </c>
      <c r="AH77" s="638">
        <v>0</v>
      </c>
      <c r="AI77" s="638">
        <v>0</v>
      </c>
      <c r="AJ77" s="638">
        <v>0</v>
      </c>
      <c r="AK77" s="638">
        <v>0</v>
      </c>
      <c r="AL77" s="638">
        <v>0</v>
      </c>
      <c r="AM77" s="638">
        <v>0</v>
      </c>
      <c r="AN77" s="638">
        <v>0</v>
      </c>
      <c r="AO77" s="638">
        <v>0</v>
      </c>
      <c r="AP77" s="638">
        <v>0</v>
      </c>
      <c r="AQ77" s="638">
        <v>0</v>
      </c>
      <c r="AR77" s="638">
        <v>0</v>
      </c>
      <c r="AS77" s="609">
        <v>0.4</v>
      </c>
      <c r="AT77" s="140">
        <v>40</v>
      </c>
      <c r="AU77" s="140">
        <v>0.02</v>
      </c>
      <c r="AV77" s="137">
        <v>2</v>
      </c>
      <c r="AW77" s="111"/>
    </row>
    <row r="78" spans="1:49">
      <c r="A78" s="149" t="s">
        <v>149</v>
      </c>
      <c r="B78" s="128" t="s">
        <v>728</v>
      </c>
      <c r="C78" s="821" t="s">
        <v>32</v>
      </c>
      <c r="D78" s="821"/>
      <c r="E78" s="821"/>
      <c r="F78" s="821"/>
      <c r="G78" s="821"/>
      <c r="H78" s="821"/>
      <c r="I78" s="821"/>
      <c r="J78" s="821"/>
      <c r="K78" s="821"/>
      <c r="L78" s="821"/>
      <c r="M78" s="821"/>
      <c r="N78" s="821"/>
      <c r="O78" s="821"/>
      <c r="P78" s="821"/>
      <c r="Q78" s="821"/>
      <c r="R78" s="821"/>
      <c r="S78" s="821"/>
      <c r="T78" s="821"/>
      <c r="U78" s="821"/>
      <c r="V78" s="822"/>
      <c r="W78" s="218"/>
      <c r="X78" s="219"/>
      <c r="Y78" s="638">
        <v>0</v>
      </c>
      <c r="Z78" s="638">
        <v>0</v>
      </c>
      <c r="AA78" s="638">
        <v>0</v>
      </c>
      <c r="AB78" s="638">
        <v>0</v>
      </c>
      <c r="AC78" s="638">
        <v>0</v>
      </c>
      <c r="AD78" s="638">
        <v>0</v>
      </c>
      <c r="AE78" s="638">
        <v>0</v>
      </c>
      <c r="AF78" s="638">
        <v>0</v>
      </c>
      <c r="AG78" s="638">
        <v>0</v>
      </c>
      <c r="AH78" s="638">
        <v>0</v>
      </c>
      <c r="AI78" s="638">
        <v>0</v>
      </c>
      <c r="AJ78" s="638">
        <v>0</v>
      </c>
      <c r="AK78" s="638">
        <v>0</v>
      </c>
      <c r="AL78" s="638">
        <v>0</v>
      </c>
      <c r="AM78" s="638">
        <v>0</v>
      </c>
      <c r="AN78" s="638">
        <v>0</v>
      </c>
      <c r="AO78" s="638">
        <v>0</v>
      </c>
      <c r="AP78" s="638">
        <v>0</v>
      </c>
      <c r="AQ78" s="638">
        <v>0</v>
      </c>
      <c r="AR78" s="638">
        <v>0</v>
      </c>
      <c r="AS78" s="609">
        <v>0.05</v>
      </c>
      <c r="AT78" s="140">
        <v>0.5</v>
      </c>
      <c r="AU78" s="140">
        <v>2.5000000000000001E-3</v>
      </c>
      <c r="AV78" s="137">
        <v>2.5000000000000001E-2</v>
      </c>
      <c r="AW78" s="111"/>
    </row>
    <row r="79" spans="1:49">
      <c r="A79" s="149" t="s">
        <v>149</v>
      </c>
      <c r="B79" s="128" t="s">
        <v>729</v>
      </c>
      <c r="C79" s="821" t="s">
        <v>32</v>
      </c>
      <c r="D79" s="821"/>
      <c r="E79" s="821"/>
      <c r="F79" s="821"/>
      <c r="G79" s="821"/>
      <c r="H79" s="821"/>
      <c r="I79" s="821"/>
      <c r="J79" s="821"/>
      <c r="K79" s="821"/>
      <c r="L79" s="821"/>
      <c r="M79" s="821"/>
      <c r="N79" s="821"/>
      <c r="O79" s="821"/>
      <c r="P79" s="821"/>
      <c r="Q79" s="821"/>
      <c r="R79" s="821"/>
      <c r="S79" s="821"/>
      <c r="T79" s="821"/>
      <c r="U79" s="821"/>
      <c r="V79" s="822"/>
      <c r="W79" s="218"/>
      <c r="X79" s="219"/>
      <c r="Y79" s="638">
        <v>0</v>
      </c>
      <c r="Z79" s="638">
        <v>0</v>
      </c>
      <c r="AA79" s="638">
        <v>0</v>
      </c>
      <c r="AB79" s="638">
        <v>0</v>
      </c>
      <c r="AC79" s="638">
        <v>0</v>
      </c>
      <c r="AD79" s="638">
        <v>0</v>
      </c>
      <c r="AE79" s="638">
        <v>0</v>
      </c>
      <c r="AF79" s="638">
        <v>0</v>
      </c>
      <c r="AG79" s="638">
        <v>0</v>
      </c>
      <c r="AH79" s="638">
        <v>0</v>
      </c>
      <c r="AI79" s="638">
        <v>0</v>
      </c>
      <c r="AJ79" s="638">
        <v>0</v>
      </c>
      <c r="AK79" s="638">
        <v>0</v>
      </c>
      <c r="AL79" s="638">
        <v>0</v>
      </c>
      <c r="AM79" s="638">
        <v>0</v>
      </c>
      <c r="AN79" s="638">
        <v>0</v>
      </c>
      <c r="AO79" s="638">
        <v>0</v>
      </c>
      <c r="AP79" s="638">
        <v>0</v>
      </c>
      <c r="AQ79" s="638">
        <v>0</v>
      </c>
      <c r="AR79" s="638">
        <v>0</v>
      </c>
      <c r="AS79" s="609">
        <v>0.04</v>
      </c>
      <c r="AT79" s="140">
        <v>4</v>
      </c>
      <c r="AU79" s="140">
        <v>2E-3</v>
      </c>
      <c r="AV79" s="137">
        <v>0.2</v>
      </c>
      <c r="AW79" s="111"/>
    </row>
    <row r="80" spans="1:49">
      <c r="A80" s="149" t="s">
        <v>149</v>
      </c>
      <c r="B80" s="128" t="s">
        <v>730</v>
      </c>
      <c r="C80" s="821" t="s">
        <v>32</v>
      </c>
      <c r="D80" s="821"/>
      <c r="E80" s="821"/>
      <c r="F80" s="821"/>
      <c r="G80" s="821"/>
      <c r="H80" s="821"/>
      <c r="I80" s="821"/>
      <c r="J80" s="821"/>
      <c r="K80" s="821"/>
      <c r="L80" s="821"/>
      <c r="M80" s="821"/>
      <c r="N80" s="821"/>
      <c r="O80" s="821"/>
      <c r="P80" s="821"/>
      <c r="Q80" s="821"/>
      <c r="R80" s="821"/>
      <c r="S80" s="821"/>
      <c r="T80" s="821"/>
      <c r="U80" s="821"/>
      <c r="V80" s="822"/>
      <c r="W80" s="218"/>
      <c r="X80" s="219"/>
      <c r="Y80" s="637">
        <v>0.01</v>
      </c>
      <c r="Z80" s="637">
        <v>0.2</v>
      </c>
      <c r="AA80" s="638">
        <v>0</v>
      </c>
      <c r="AB80" s="638">
        <v>0</v>
      </c>
      <c r="AC80" s="638">
        <v>0</v>
      </c>
      <c r="AD80" s="638">
        <v>0</v>
      </c>
      <c r="AE80" s="638">
        <v>0</v>
      </c>
      <c r="AF80" s="638">
        <v>0</v>
      </c>
      <c r="AG80" s="638">
        <v>0</v>
      </c>
      <c r="AH80" s="638">
        <v>0</v>
      </c>
      <c r="AI80" s="638">
        <v>0</v>
      </c>
      <c r="AJ80" s="638">
        <v>0</v>
      </c>
      <c r="AK80" s="638">
        <v>0</v>
      </c>
      <c r="AL80" s="638">
        <v>0</v>
      </c>
      <c r="AM80" s="638">
        <v>0</v>
      </c>
      <c r="AN80" s="638">
        <v>0</v>
      </c>
      <c r="AO80" s="638">
        <v>0</v>
      </c>
      <c r="AP80" s="638">
        <v>0</v>
      </c>
      <c r="AQ80" s="638">
        <v>0</v>
      </c>
      <c r="AR80" s="638">
        <v>0</v>
      </c>
      <c r="AS80" s="609">
        <v>0.08</v>
      </c>
      <c r="AT80" s="140">
        <v>1.5999999999999999</v>
      </c>
      <c r="AU80" s="140">
        <v>4.0000000000000001E-3</v>
      </c>
      <c r="AV80" s="137">
        <v>7.9999999999999988E-2</v>
      </c>
      <c r="AW80" s="111"/>
    </row>
    <row r="81" spans="1:49">
      <c r="A81" s="149" t="s">
        <v>149</v>
      </c>
      <c r="B81" s="128" t="s">
        <v>731</v>
      </c>
      <c r="C81" s="638">
        <v>0</v>
      </c>
      <c r="D81" s="638">
        <v>0</v>
      </c>
      <c r="E81" s="638">
        <v>0</v>
      </c>
      <c r="F81" s="638">
        <v>0</v>
      </c>
      <c r="G81" s="638">
        <v>0</v>
      </c>
      <c r="H81" s="638">
        <v>0</v>
      </c>
      <c r="I81" s="638">
        <v>0</v>
      </c>
      <c r="J81" s="638">
        <v>0</v>
      </c>
      <c r="K81" s="638">
        <v>0</v>
      </c>
      <c r="L81" s="638">
        <v>0</v>
      </c>
      <c r="M81" s="638">
        <v>0</v>
      </c>
      <c r="N81" s="638">
        <v>0</v>
      </c>
      <c r="O81" s="638">
        <v>0</v>
      </c>
      <c r="P81" s="638">
        <v>0</v>
      </c>
      <c r="Q81" s="638">
        <v>42</v>
      </c>
      <c r="R81" s="638">
        <v>54</v>
      </c>
      <c r="S81" s="638">
        <v>0</v>
      </c>
      <c r="T81" s="638">
        <v>0</v>
      </c>
      <c r="U81" s="638">
        <v>0</v>
      </c>
      <c r="V81" s="638">
        <v>0</v>
      </c>
      <c r="W81" s="638">
        <v>0</v>
      </c>
      <c r="X81" s="638">
        <v>0</v>
      </c>
      <c r="Y81" s="638">
        <v>0</v>
      </c>
      <c r="Z81" s="638">
        <v>0</v>
      </c>
      <c r="AA81" s="638">
        <v>0</v>
      </c>
      <c r="AB81" s="638">
        <v>0</v>
      </c>
      <c r="AC81" s="638">
        <v>0</v>
      </c>
      <c r="AD81" s="638">
        <v>0</v>
      </c>
      <c r="AE81" s="638">
        <v>0</v>
      </c>
      <c r="AF81" s="638">
        <v>0</v>
      </c>
      <c r="AG81" s="638">
        <v>0</v>
      </c>
      <c r="AH81" s="638">
        <v>0</v>
      </c>
      <c r="AI81" s="638">
        <v>0</v>
      </c>
      <c r="AJ81" s="638">
        <v>0</v>
      </c>
      <c r="AK81" s="638">
        <v>0</v>
      </c>
      <c r="AL81" s="638">
        <v>0</v>
      </c>
      <c r="AM81" s="638">
        <v>0</v>
      </c>
      <c r="AN81" s="638">
        <v>0</v>
      </c>
      <c r="AO81" s="638">
        <v>0</v>
      </c>
      <c r="AP81" s="638">
        <v>0</v>
      </c>
      <c r="AQ81" s="638">
        <v>0</v>
      </c>
      <c r="AR81" s="638">
        <v>0</v>
      </c>
      <c r="AS81" s="609">
        <v>42</v>
      </c>
      <c r="AT81" s="140">
        <v>54</v>
      </c>
      <c r="AU81" s="140">
        <v>2.1</v>
      </c>
      <c r="AV81" s="137">
        <v>2.7</v>
      </c>
      <c r="AW81" s="111"/>
    </row>
    <row r="82" spans="1:49">
      <c r="A82" s="149" t="s">
        <v>149</v>
      </c>
      <c r="B82" s="128" t="s">
        <v>732</v>
      </c>
      <c r="C82" s="638">
        <v>0</v>
      </c>
      <c r="D82" s="638">
        <v>0</v>
      </c>
      <c r="E82" s="638">
        <v>0</v>
      </c>
      <c r="F82" s="638">
        <v>0</v>
      </c>
      <c r="G82" s="638">
        <v>0</v>
      </c>
      <c r="H82" s="638">
        <v>0</v>
      </c>
      <c r="I82" s="638">
        <v>0</v>
      </c>
      <c r="J82" s="638">
        <v>0</v>
      </c>
      <c r="K82" s="638">
        <v>0</v>
      </c>
      <c r="L82" s="638">
        <v>0</v>
      </c>
      <c r="M82" s="638">
        <v>0</v>
      </c>
      <c r="N82" s="638">
        <v>0</v>
      </c>
      <c r="O82" s="638">
        <v>0</v>
      </c>
      <c r="P82" s="638">
        <v>0</v>
      </c>
      <c r="Q82" s="638">
        <v>12</v>
      </c>
      <c r="R82" s="638">
        <v>12</v>
      </c>
      <c r="S82" s="638">
        <v>0</v>
      </c>
      <c r="T82" s="638">
        <v>0</v>
      </c>
      <c r="U82" s="638">
        <v>0</v>
      </c>
      <c r="V82" s="638">
        <v>0</v>
      </c>
      <c r="W82" s="638">
        <v>0</v>
      </c>
      <c r="X82" s="638">
        <v>0</v>
      </c>
      <c r="Y82" s="638">
        <v>0</v>
      </c>
      <c r="Z82" s="638">
        <v>0</v>
      </c>
      <c r="AA82" s="638">
        <v>0</v>
      </c>
      <c r="AB82" s="638">
        <v>0</v>
      </c>
      <c r="AC82" s="638">
        <v>0</v>
      </c>
      <c r="AD82" s="638">
        <v>0</v>
      </c>
      <c r="AE82" s="638">
        <v>0</v>
      </c>
      <c r="AF82" s="638">
        <v>0</v>
      </c>
      <c r="AG82" s="638">
        <v>0</v>
      </c>
      <c r="AH82" s="638">
        <v>0</v>
      </c>
      <c r="AI82" s="638">
        <v>0</v>
      </c>
      <c r="AJ82" s="638">
        <v>0</v>
      </c>
      <c r="AK82" s="638">
        <v>0</v>
      </c>
      <c r="AL82" s="638">
        <v>0</v>
      </c>
      <c r="AM82" s="638">
        <v>0</v>
      </c>
      <c r="AN82" s="638">
        <v>0</v>
      </c>
      <c r="AO82" s="638">
        <v>0</v>
      </c>
      <c r="AP82" s="638">
        <v>0</v>
      </c>
      <c r="AQ82" s="638">
        <v>0</v>
      </c>
      <c r="AR82" s="638">
        <v>0</v>
      </c>
      <c r="AS82" s="609">
        <v>12</v>
      </c>
      <c r="AT82" s="140">
        <v>12</v>
      </c>
      <c r="AU82" s="140">
        <v>0.6</v>
      </c>
      <c r="AV82" s="137">
        <v>0.6</v>
      </c>
      <c r="AW82" s="111"/>
    </row>
    <row r="83" spans="1:49">
      <c r="A83" s="149" t="s">
        <v>457</v>
      </c>
      <c r="B83" s="225" t="s">
        <v>733</v>
      </c>
      <c r="C83" s="638">
        <v>0</v>
      </c>
      <c r="D83" s="638">
        <v>0</v>
      </c>
      <c r="E83" s="638">
        <v>0</v>
      </c>
      <c r="F83" s="638">
        <v>0</v>
      </c>
      <c r="G83" s="638">
        <v>0</v>
      </c>
      <c r="H83" s="638">
        <v>0</v>
      </c>
      <c r="I83" s="638">
        <v>0</v>
      </c>
      <c r="J83" s="638">
        <v>0</v>
      </c>
      <c r="K83" s="638">
        <v>0</v>
      </c>
      <c r="L83" s="638">
        <v>0</v>
      </c>
      <c r="M83" s="638">
        <v>0</v>
      </c>
      <c r="N83" s="638">
        <v>0</v>
      </c>
      <c r="O83" s="638">
        <v>0</v>
      </c>
      <c r="P83" s="638">
        <v>0</v>
      </c>
      <c r="Q83" s="638">
        <v>0</v>
      </c>
      <c r="R83" s="638">
        <v>0</v>
      </c>
      <c r="S83" s="638">
        <v>750</v>
      </c>
      <c r="T83" s="638">
        <v>750</v>
      </c>
      <c r="U83" s="638">
        <v>0</v>
      </c>
      <c r="V83" s="638">
        <v>0</v>
      </c>
      <c r="W83" s="638">
        <v>0</v>
      </c>
      <c r="X83" s="638">
        <v>0</v>
      </c>
      <c r="Y83" s="638">
        <v>0</v>
      </c>
      <c r="Z83" s="638">
        <v>0</v>
      </c>
      <c r="AA83" s="638">
        <v>0</v>
      </c>
      <c r="AB83" s="638">
        <v>0</v>
      </c>
      <c r="AC83" s="638">
        <v>0</v>
      </c>
      <c r="AD83" s="638">
        <v>0</v>
      </c>
      <c r="AE83" s="638">
        <v>0</v>
      </c>
      <c r="AF83" s="638">
        <v>0</v>
      </c>
      <c r="AG83" s="638">
        <v>0</v>
      </c>
      <c r="AH83" s="638">
        <v>0</v>
      </c>
      <c r="AI83" s="638">
        <v>0</v>
      </c>
      <c r="AJ83" s="638">
        <v>0</v>
      </c>
      <c r="AK83" s="638">
        <v>0</v>
      </c>
      <c r="AL83" s="638">
        <v>0</v>
      </c>
      <c r="AM83" s="638">
        <v>0</v>
      </c>
      <c r="AN83" s="638">
        <v>0</v>
      </c>
      <c r="AO83" s="638">
        <v>0</v>
      </c>
      <c r="AP83" s="638">
        <v>0</v>
      </c>
      <c r="AQ83" s="638">
        <v>0</v>
      </c>
      <c r="AR83" s="638">
        <v>0</v>
      </c>
      <c r="AS83" s="609">
        <v>750</v>
      </c>
      <c r="AT83" s="140">
        <v>750</v>
      </c>
      <c r="AU83" s="140">
        <v>37.5</v>
      </c>
      <c r="AV83" s="137">
        <v>37.5</v>
      </c>
      <c r="AW83" s="111"/>
    </row>
    <row r="84" spans="1:49">
      <c r="A84" s="149"/>
      <c r="B84" s="225"/>
      <c r="C84" s="638"/>
      <c r="D84" s="638"/>
      <c r="E84" s="638"/>
      <c r="F84" s="638"/>
      <c r="G84" s="638"/>
      <c r="H84" s="638"/>
      <c r="I84" s="638"/>
      <c r="J84" s="638"/>
      <c r="K84" s="638"/>
      <c r="L84" s="638"/>
      <c r="M84" s="638"/>
      <c r="N84" s="638"/>
      <c r="O84" s="638"/>
      <c r="P84" s="638"/>
      <c r="Q84" s="638"/>
      <c r="R84" s="638"/>
      <c r="S84" s="638"/>
      <c r="T84" s="638"/>
      <c r="U84" s="638"/>
      <c r="V84" s="638"/>
      <c r="W84" s="638"/>
      <c r="X84" s="638"/>
      <c r="Y84" s="638"/>
      <c r="Z84" s="638"/>
      <c r="AA84" s="638"/>
      <c r="AB84" s="638"/>
      <c r="AC84" s="638"/>
      <c r="AD84" s="638"/>
      <c r="AE84" s="638"/>
      <c r="AF84" s="638"/>
      <c r="AG84" s="638"/>
      <c r="AH84" s="638"/>
      <c r="AI84" s="638"/>
      <c r="AJ84" s="638"/>
      <c r="AK84" s="638"/>
      <c r="AL84" s="638"/>
      <c r="AM84" s="638"/>
      <c r="AN84" s="638"/>
      <c r="AO84" s="638"/>
      <c r="AP84" s="638"/>
      <c r="AQ84" s="638"/>
      <c r="AR84" s="638"/>
      <c r="AS84" s="609"/>
      <c r="AT84" s="140"/>
      <c r="AU84" s="140"/>
      <c r="AV84" s="137"/>
      <c r="AW84" s="111"/>
    </row>
    <row r="85" spans="1:49">
      <c r="A85" s="149"/>
      <c r="B85" s="639" t="s">
        <v>717</v>
      </c>
      <c r="C85" s="638"/>
      <c r="D85" s="638"/>
      <c r="E85" s="638"/>
      <c r="F85" s="638"/>
      <c r="G85" s="638"/>
      <c r="H85" s="638"/>
      <c r="I85" s="638"/>
      <c r="J85" s="638"/>
      <c r="K85" s="638"/>
      <c r="L85" s="638"/>
      <c r="M85" s="638"/>
      <c r="N85" s="638"/>
      <c r="O85" s="638"/>
      <c r="P85" s="638"/>
      <c r="Q85" s="638"/>
      <c r="R85" s="638"/>
      <c r="S85" s="638"/>
      <c r="T85" s="638"/>
      <c r="U85" s="638"/>
      <c r="V85" s="638"/>
      <c r="W85" s="638"/>
      <c r="X85" s="638"/>
      <c r="Y85" s="638"/>
      <c r="Z85" s="638"/>
      <c r="AA85" s="638"/>
      <c r="AB85" s="638"/>
      <c r="AC85" s="638"/>
      <c r="AD85" s="638"/>
      <c r="AE85" s="638"/>
      <c r="AF85" s="638"/>
      <c r="AG85" s="638"/>
      <c r="AH85" s="638"/>
      <c r="AI85" s="638"/>
      <c r="AJ85" s="638"/>
      <c r="AK85" s="638"/>
      <c r="AL85" s="638"/>
      <c r="AM85" s="638"/>
      <c r="AN85" s="638"/>
      <c r="AO85" s="638"/>
      <c r="AP85" s="638"/>
      <c r="AQ85" s="638"/>
      <c r="AR85" s="638"/>
      <c r="AS85" s="609"/>
      <c r="AT85" s="140"/>
      <c r="AU85" s="140"/>
      <c r="AV85" s="137"/>
    </row>
    <row r="86" spans="1:49">
      <c r="A86" s="149" t="s">
        <v>457</v>
      </c>
      <c r="B86" s="128" t="s">
        <v>734</v>
      </c>
      <c r="C86" s="638">
        <v>0</v>
      </c>
      <c r="D86" s="638">
        <v>0</v>
      </c>
      <c r="E86" s="638">
        <v>0</v>
      </c>
      <c r="F86" s="638">
        <v>0</v>
      </c>
      <c r="G86" s="638">
        <v>0</v>
      </c>
      <c r="H86" s="638">
        <v>0</v>
      </c>
      <c r="I86" s="638">
        <v>0</v>
      </c>
      <c r="J86" s="638">
        <v>0</v>
      </c>
      <c r="K86" s="638">
        <v>0</v>
      </c>
      <c r="L86" s="638">
        <v>0</v>
      </c>
      <c r="M86" s="638">
        <v>750</v>
      </c>
      <c r="N86" s="638">
        <v>750</v>
      </c>
      <c r="O86" s="638">
        <v>750</v>
      </c>
      <c r="P86" s="638">
        <v>750</v>
      </c>
      <c r="Q86" s="638">
        <v>750</v>
      </c>
      <c r="R86" s="638">
        <v>750</v>
      </c>
      <c r="S86" s="638">
        <v>750</v>
      </c>
      <c r="T86" s="638">
        <v>750</v>
      </c>
      <c r="U86" s="638">
        <v>750</v>
      </c>
      <c r="V86" s="638">
        <v>750</v>
      </c>
      <c r="W86" s="638">
        <v>750</v>
      </c>
      <c r="X86" s="638">
        <v>750</v>
      </c>
      <c r="Y86" s="638">
        <v>750</v>
      </c>
      <c r="Z86" s="638">
        <v>750</v>
      </c>
      <c r="AA86" s="638">
        <v>750</v>
      </c>
      <c r="AB86" s="638">
        <v>750</v>
      </c>
      <c r="AC86" s="638">
        <v>750</v>
      </c>
      <c r="AD86" s="638">
        <v>750</v>
      </c>
      <c r="AE86" s="638">
        <v>750</v>
      </c>
      <c r="AF86" s="638">
        <v>750</v>
      </c>
      <c r="AG86" s="638">
        <v>750</v>
      </c>
      <c r="AH86" s="638">
        <v>750</v>
      </c>
      <c r="AI86" s="638">
        <v>750</v>
      </c>
      <c r="AJ86" s="638">
        <v>750</v>
      </c>
      <c r="AK86" s="638">
        <v>750</v>
      </c>
      <c r="AL86" s="638">
        <v>750</v>
      </c>
      <c r="AM86" s="638">
        <v>750</v>
      </c>
      <c r="AN86" s="638">
        <v>750</v>
      </c>
      <c r="AO86" s="638">
        <v>750</v>
      </c>
      <c r="AP86" s="638">
        <v>750</v>
      </c>
      <c r="AQ86" s="638">
        <v>750</v>
      </c>
      <c r="AR86" s="638">
        <v>750</v>
      </c>
      <c r="AS86" s="609">
        <v>12000</v>
      </c>
      <c r="AT86" s="140">
        <v>12000</v>
      </c>
      <c r="AU86" s="140">
        <v>600</v>
      </c>
      <c r="AV86" s="137">
        <v>600</v>
      </c>
    </row>
    <row r="87" spans="1:49">
      <c r="A87" s="149" t="s">
        <v>457</v>
      </c>
      <c r="B87" s="225" t="s">
        <v>735</v>
      </c>
      <c r="C87" s="821" t="s">
        <v>32</v>
      </c>
      <c r="D87" s="821"/>
      <c r="E87" s="821"/>
      <c r="F87" s="821"/>
      <c r="G87" s="821"/>
      <c r="H87" s="821"/>
      <c r="I87" s="821"/>
      <c r="J87" s="821"/>
      <c r="K87" s="821"/>
      <c r="L87" s="821"/>
      <c r="M87" s="821"/>
      <c r="N87" s="821"/>
      <c r="O87" s="821"/>
      <c r="P87" s="821"/>
      <c r="Q87" s="821"/>
      <c r="R87" s="821"/>
      <c r="S87" s="821"/>
      <c r="T87" s="821"/>
      <c r="U87" s="821"/>
      <c r="V87" s="822"/>
      <c r="W87" s="218"/>
      <c r="X87" s="219"/>
      <c r="Y87" s="638">
        <v>0.01</v>
      </c>
      <c r="Z87" s="638">
        <v>1</v>
      </c>
      <c r="AA87" s="638">
        <v>0.01</v>
      </c>
      <c r="AB87" s="638">
        <v>1</v>
      </c>
      <c r="AC87" s="638">
        <v>0.01</v>
      </c>
      <c r="AD87" s="638">
        <v>1</v>
      </c>
      <c r="AE87" s="638">
        <v>0.01</v>
      </c>
      <c r="AF87" s="638">
        <v>1</v>
      </c>
      <c r="AG87" s="638">
        <v>0.01</v>
      </c>
      <c r="AH87" s="638">
        <v>1</v>
      </c>
      <c r="AI87" s="638">
        <v>0.01</v>
      </c>
      <c r="AJ87" s="638">
        <v>1</v>
      </c>
      <c r="AK87" s="638">
        <v>0.01</v>
      </c>
      <c r="AL87" s="638">
        <v>1</v>
      </c>
      <c r="AM87" s="638">
        <v>0.01</v>
      </c>
      <c r="AN87" s="638">
        <v>1</v>
      </c>
      <c r="AO87" s="638">
        <v>0.01</v>
      </c>
      <c r="AP87" s="638">
        <v>1</v>
      </c>
      <c r="AQ87" s="638">
        <v>0.01</v>
      </c>
      <c r="AR87" s="638">
        <v>1</v>
      </c>
      <c r="AS87" s="609">
        <v>0.16</v>
      </c>
      <c r="AT87" s="140">
        <v>16</v>
      </c>
      <c r="AU87" s="140">
        <v>8.0000000000000002E-3</v>
      </c>
      <c r="AV87" s="137">
        <v>0.8</v>
      </c>
    </row>
    <row r="88" spans="1:49">
      <c r="A88" s="149" t="s">
        <v>457</v>
      </c>
      <c r="B88" s="225" t="s">
        <v>736</v>
      </c>
      <c r="C88" s="821" t="s">
        <v>32</v>
      </c>
      <c r="D88" s="821"/>
      <c r="E88" s="821"/>
      <c r="F88" s="821"/>
      <c r="G88" s="821"/>
      <c r="H88" s="821"/>
      <c r="I88" s="821"/>
      <c r="J88" s="821"/>
      <c r="K88" s="821"/>
      <c r="L88" s="821"/>
      <c r="M88" s="821"/>
      <c r="N88" s="821"/>
      <c r="O88" s="821"/>
      <c r="P88" s="821"/>
      <c r="Q88" s="821"/>
      <c r="R88" s="821"/>
      <c r="S88" s="821"/>
      <c r="T88" s="821"/>
      <c r="U88" s="821"/>
      <c r="V88" s="822"/>
      <c r="W88" s="218"/>
      <c r="X88" s="219"/>
      <c r="Y88" s="638">
        <v>0.01</v>
      </c>
      <c r="Z88" s="638">
        <v>1</v>
      </c>
      <c r="AA88" s="638">
        <v>0.01</v>
      </c>
      <c r="AB88" s="638">
        <v>1</v>
      </c>
      <c r="AC88" s="638">
        <v>0.01</v>
      </c>
      <c r="AD88" s="638">
        <v>1</v>
      </c>
      <c r="AE88" s="638">
        <v>0.01</v>
      </c>
      <c r="AF88" s="638">
        <v>1</v>
      </c>
      <c r="AG88" s="638">
        <v>0.01</v>
      </c>
      <c r="AH88" s="638">
        <v>1</v>
      </c>
      <c r="AI88" s="638">
        <v>0.01</v>
      </c>
      <c r="AJ88" s="638">
        <v>1</v>
      </c>
      <c r="AK88" s="638">
        <v>0.01</v>
      </c>
      <c r="AL88" s="638">
        <v>1</v>
      </c>
      <c r="AM88" s="638">
        <v>0.01</v>
      </c>
      <c r="AN88" s="638">
        <v>1</v>
      </c>
      <c r="AO88" s="638">
        <v>0.01</v>
      </c>
      <c r="AP88" s="638">
        <v>1</v>
      </c>
      <c r="AQ88" s="638">
        <v>0.01</v>
      </c>
      <c r="AR88" s="638">
        <v>1</v>
      </c>
      <c r="AS88" s="609">
        <v>0.16</v>
      </c>
      <c r="AT88" s="140">
        <v>16</v>
      </c>
      <c r="AU88" s="140">
        <v>8.0000000000000002E-3</v>
      </c>
      <c r="AV88" s="137">
        <v>0.8</v>
      </c>
    </row>
    <row r="89" spans="1:49">
      <c r="A89" s="149" t="s">
        <v>457</v>
      </c>
      <c r="B89" s="225" t="s">
        <v>737</v>
      </c>
      <c r="C89" s="821" t="s">
        <v>32</v>
      </c>
      <c r="D89" s="821"/>
      <c r="E89" s="821"/>
      <c r="F89" s="821"/>
      <c r="G89" s="821"/>
      <c r="H89" s="821"/>
      <c r="I89" s="821"/>
      <c r="J89" s="821"/>
      <c r="K89" s="821"/>
      <c r="L89" s="821"/>
      <c r="M89" s="821"/>
      <c r="N89" s="821"/>
      <c r="O89" s="821"/>
      <c r="P89" s="821"/>
      <c r="Q89" s="821"/>
      <c r="R89" s="821"/>
      <c r="S89" s="821"/>
      <c r="T89" s="821"/>
      <c r="U89" s="821"/>
      <c r="V89" s="822"/>
      <c r="W89" s="218"/>
      <c r="X89" s="219"/>
      <c r="Y89" s="638">
        <v>0.01</v>
      </c>
      <c r="Z89" s="638">
        <v>1</v>
      </c>
      <c r="AA89" s="638">
        <v>0</v>
      </c>
      <c r="AB89" s="638">
        <v>0</v>
      </c>
      <c r="AC89" s="638">
        <v>0</v>
      </c>
      <c r="AD89" s="638">
        <v>0</v>
      </c>
      <c r="AE89" s="638">
        <v>0</v>
      </c>
      <c r="AF89" s="638">
        <v>0</v>
      </c>
      <c r="AG89" s="638">
        <v>0</v>
      </c>
      <c r="AH89" s="638">
        <v>0</v>
      </c>
      <c r="AI89" s="638">
        <v>0</v>
      </c>
      <c r="AJ89" s="638">
        <v>0</v>
      </c>
      <c r="AK89" s="638">
        <v>0</v>
      </c>
      <c r="AL89" s="638">
        <v>0</v>
      </c>
      <c r="AM89" s="638">
        <v>0</v>
      </c>
      <c r="AN89" s="638">
        <v>0</v>
      </c>
      <c r="AO89" s="638">
        <v>0</v>
      </c>
      <c r="AP89" s="638">
        <v>0</v>
      </c>
      <c r="AQ89" s="638">
        <v>0</v>
      </c>
      <c r="AR89" s="638">
        <v>0</v>
      </c>
      <c r="AS89" s="609">
        <v>9.9999999999999992E-2</v>
      </c>
      <c r="AT89" s="140">
        <v>10</v>
      </c>
      <c r="AU89" s="140">
        <v>4.9999999999999992E-3</v>
      </c>
      <c r="AV89" s="137">
        <v>0.5</v>
      </c>
    </row>
    <row r="90" spans="1:49">
      <c r="A90" s="149" t="s">
        <v>457</v>
      </c>
      <c r="B90" s="128" t="s">
        <v>738</v>
      </c>
      <c r="C90" s="821" t="s">
        <v>32</v>
      </c>
      <c r="D90" s="821"/>
      <c r="E90" s="821"/>
      <c r="F90" s="821"/>
      <c r="G90" s="821"/>
      <c r="H90" s="821"/>
      <c r="I90" s="821"/>
      <c r="J90" s="821"/>
      <c r="K90" s="821"/>
      <c r="L90" s="821"/>
      <c r="M90" s="821"/>
      <c r="N90" s="821"/>
      <c r="O90" s="821"/>
      <c r="P90" s="821"/>
      <c r="Q90" s="821"/>
      <c r="R90" s="821"/>
      <c r="S90" s="821"/>
      <c r="T90" s="821"/>
      <c r="U90" s="821"/>
      <c r="V90" s="822"/>
      <c r="W90" s="218"/>
      <c r="X90" s="219"/>
      <c r="Y90" s="638">
        <v>0.01</v>
      </c>
      <c r="Z90" s="638">
        <v>0.2</v>
      </c>
      <c r="AA90" s="638">
        <v>0</v>
      </c>
      <c r="AB90" s="638">
        <v>0</v>
      </c>
      <c r="AC90" s="638">
        <v>0</v>
      </c>
      <c r="AD90" s="638">
        <v>0</v>
      </c>
      <c r="AE90" s="638">
        <v>0</v>
      </c>
      <c r="AF90" s="638">
        <v>0</v>
      </c>
      <c r="AG90" s="638">
        <v>0</v>
      </c>
      <c r="AH90" s="638">
        <v>0</v>
      </c>
      <c r="AI90" s="638">
        <v>0</v>
      </c>
      <c r="AJ90" s="638">
        <v>0</v>
      </c>
      <c r="AK90" s="638">
        <v>0</v>
      </c>
      <c r="AL90" s="638">
        <v>0</v>
      </c>
      <c r="AM90" s="638">
        <v>0</v>
      </c>
      <c r="AN90" s="638">
        <v>0</v>
      </c>
      <c r="AO90" s="638">
        <v>0</v>
      </c>
      <c r="AP90" s="638">
        <v>0</v>
      </c>
      <c r="AQ90" s="638">
        <v>0</v>
      </c>
      <c r="AR90" s="638">
        <v>0</v>
      </c>
      <c r="AS90" s="609">
        <v>9.9999999999999992E-2</v>
      </c>
      <c r="AT90" s="140">
        <v>1.9999999999999998</v>
      </c>
      <c r="AU90" s="140">
        <v>4.9999999999999992E-3</v>
      </c>
      <c r="AV90" s="137">
        <v>9.9999999999999992E-2</v>
      </c>
    </row>
    <row r="91" spans="1:49">
      <c r="A91" s="149"/>
      <c r="B91" s="128"/>
      <c r="C91" s="638"/>
      <c r="D91" s="638"/>
      <c r="E91" s="638"/>
      <c r="F91" s="638"/>
      <c r="G91" s="638"/>
      <c r="H91" s="638"/>
      <c r="I91" s="638"/>
      <c r="J91" s="638"/>
      <c r="K91" s="638"/>
      <c r="L91" s="638"/>
      <c r="M91" s="638"/>
      <c r="N91" s="638"/>
      <c r="O91" s="638"/>
      <c r="P91" s="638"/>
      <c r="Q91" s="638"/>
      <c r="R91" s="638"/>
      <c r="S91" s="638"/>
      <c r="T91" s="638"/>
      <c r="U91" s="638"/>
      <c r="V91" s="638"/>
      <c r="W91" s="638"/>
      <c r="X91" s="638"/>
      <c r="Y91" s="638"/>
      <c r="Z91" s="638"/>
      <c r="AA91" s="638"/>
      <c r="AB91" s="638"/>
      <c r="AC91" s="638"/>
      <c r="AD91" s="638"/>
      <c r="AE91" s="638"/>
      <c r="AF91" s="638"/>
      <c r="AG91" s="638"/>
      <c r="AH91" s="638"/>
      <c r="AI91" s="638"/>
      <c r="AJ91" s="638"/>
      <c r="AK91" s="638"/>
      <c r="AL91" s="638"/>
      <c r="AM91" s="638"/>
      <c r="AN91" s="638"/>
      <c r="AO91" s="638"/>
      <c r="AP91" s="638"/>
      <c r="AQ91" s="638"/>
      <c r="AR91" s="638"/>
      <c r="AS91" s="609"/>
      <c r="AT91" s="140"/>
      <c r="AU91" s="140"/>
      <c r="AV91" s="137"/>
    </row>
    <row r="92" spans="1:49">
      <c r="A92" s="627"/>
      <c r="B92" s="128" t="s">
        <v>71</v>
      </c>
      <c r="C92" s="196">
        <v>5.5E-2</v>
      </c>
      <c r="D92" s="196">
        <v>0.105</v>
      </c>
      <c r="E92" s="196">
        <v>0.15</v>
      </c>
      <c r="F92" s="196">
        <v>1.7900000000000003</v>
      </c>
      <c r="G92" s="196">
        <v>0.19500000000000001</v>
      </c>
      <c r="H92" s="196">
        <v>12.69</v>
      </c>
      <c r="I92" s="196">
        <v>0.13500000000000001</v>
      </c>
      <c r="J92" s="196">
        <v>12.6</v>
      </c>
      <c r="K92" s="196">
        <v>0.14500000000000002</v>
      </c>
      <c r="L92" s="196">
        <v>12.799999999999999</v>
      </c>
      <c r="M92" s="196">
        <v>0.13</v>
      </c>
      <c r="N92" s="196">
        <v>11.299999999999999</v>
      </c>
      <c r="O92" s="196">
        <v>0.01</v>
      </c>
      <c r="P92" s="196">
        <v>0.2</v>
      </c>
      <c r="Q92" s="196">
        <v>54.01</v>
      </c>
      <c r="R92" s="196">
        <v>66.2</v>
      </c>
      <c r="S92" s="196">
        <v>750.01</v>
      </c>
      <c r="T92" s="196">
        <v>750.2</v>
      </c>
      <c r="U92" s="196">
        <v>0.01</v>
      </c>
      <c r="V92" s="196">
        <v>0.2</v>
      </c>
      <c r="W92" s="196">
        <v>0.01</v>
      </c>
      <c r="X92" s="196">
        <v>0.2</v>
      </c>
      <c r="Y92" s="196">
        <v>0.01</v>
      </c>
      <c r="Z92" s="196">
        <v>0.2</v>
      </c>
      <c r="AA92" s="196">
        <v>0</v>
      </c>
      <c r="AB92" s="196">
        <v>0</v>
      </c>
      <c r="AC92" s="196">
        <v>0</v>
      </c>
      <c r="AD92" s="196">
        <v>0</v>
      </c>
      <c r="AE92" s="196">
        <v>0</v>
      </c>
      <c r="AF92" s="196">
        <v>0</v>
      </c>
      <c r="AG92" s="196">
        <v>0</v>
      </c>
      <c r="AH92" s="196">
        <v>0</v>
      </c>
      <c r="AI92" s="196">
        <v>0</v>
      </c>
      <c r="AJ92" s="196">
        <v>0</v>
      </c>
      <c r="AK92" s="196">
        <v>0</v>
      </c>
      <c r="AL92" s="196">
        <v>0</v>
      </c>
      <c r="AM92" s="196">
        <v>0</v>
      </c>
      <c r="AN92" s="196">
        <v>0</v>
      </c>
      <c r="AO92" s="196">
        <v>0</v>
      </c>
      <c r="AP92" s="196">
        <v>0</v>
      </c>
      <c r="AQ92" s="196">
        <v>0</v>
      </c>
      <c r="AR92" s="196">
        <v>0</v>
      </c>
      <c r="AS92" s="609">
        <v>804.81499999999994</v>
      </c>
      <c r="AT92" s="140">
        <v>868.38000000000022</v>
      </c>
      <c r="AU92" s="140">
        <v>40.240749999999998</v>
      </c>
      <c r="AV92" s="137">
        <v>43.419000000000011</v>
      </c>
    </row>
    <row r="93" spans="1:49">
      <c r="A93" s="627"/>
      <c r="B93" s="128" t="s">
        <v>72</v>
      </c>
      <c r="C93" s="196">
        <v>0</v>
      </c>
      <c r="D93" s="196">
        <v>0</v>
      </c>
      <c r="E93" s="196">
        <v>0</v>
      </c>
      <c r="F93" s="196">
        <v>0</v>
      </c>
      <c r="G93" s="196">
        <v>0.02</v>
      </c>
      <c r="H93" s="196">
        <v>1.2</v>
      </c>
      <c r="I93" s="196">
        <v>0.02</v>
      </c>
      <c r="J93" s="196">
        <v>1.2</v>
      </c>
      <c r="K93" s="196">
        <v>0.02</v>
      </c>
      <c r="L93" s="196">
        <v>1.2</v>
      </c>
      <c r="M93" s="196">
        <v>750.04</v>
      </c>
      <c r="N93" s="196">
        <v>753.2</v>
      </c>
      <c r="O93" s="196">
        <v>750.04</v>
      </c>
      <c r="P93" s="196">
        <v>753.2</v>
      </c>
      <c r="Q93" s="196">
        <v>750.04</v>
      </c>
      <c r="R93" s="196">
        <v>753.2</v>
      </c>
      <c r="S93" s="196">
        <v>750.04</v>
      </c>
      <c r="T93" s="196">
        <v>753.2</v>
      </c>
      <c r="U93" s="196">
        <v>750.04</v>
      </c>
      <c r="V93" s="196">
        <v>753.2</v>
      </c>
      <c r="W93" s="196">
        <v>750.04</v>
      </c>
      <c r="X93" s="196">
        <v>753.2</v>
      </c>
      <c r="Y93" s="196">
        <v>750.04</v>
      </c>
      <c r="Z93" s="196">
        <v>753.2</v>
      </c>
      <c r="AA93" s="196">
        <v>750.02</v>
      </c>
      <c r="AB93" s="196">
        <v>752</v>
      </c>
      <c r="AC93" s="196">
        <v>750.02</v>
      </c>
      <c r="AD93" s="196">
        <v>752</v>
      </c>
      <c r="AE93" s="196">
        <v>750.02</v>
      </c>
      <c r="AF93" s="196">
        <v>752</v>
      </c>
      <c r="AG93" s="196">
        <v>750.02</v>
      </c>
      <c r="AH93" s="196">
        <v>752</v>
      </c>
      <c r="AI93" s="196">
        <v>750.02</v>
      </c>
      <c r="AJ93" s="196">
        <v>752</v>
      </c>
      <c r="AK93" s="196">
        <v>750.02</v>
      </c>
      <c r="AL93" s="196">
        <v>752</v>
      </c>
      <c r="AM93" s="196">
        <v>750.02</v>
      </c>
      <c r="AN93" s="196">
        <v>752</v>
      </c>
      <c r="AO93" s="196">
        <v>750.02</v>
      </c>
      <c r="AP93" s="196">
        <v>752</v>
      </c>
      <c r="AQ93" s="196">
        <v>750.02</v>
      </c>
      <c r="AR93" s="196">
        <v>752</v>
      </c>
      <c r="AS93" s="609">
        <v>12000.520000000002</v>
      </c>
      <c r="AT93" s="140">
        <v>12044</v>
      </c>
      <c r="AU93" s="140">
        <v>600.02600000000007</v>
      </c>
      <c r="AV93" s="137">
        <v>602.20000000000005</v>
      </c>
    </row>
    <row r="94" spans="1:49" s="633" customFormat="1">
      <c r="A94" s="149"/>
      <c r="B94" s="130" t="s">
        <v>22</v>
      </c>
      <c r="C94" s="202">
        <v>5.5E-2</v>
      </c>
      <c r="D94" s="202">
        <v>0.105</v>
      </c>
      <c r="E94" s="202">
        <v>0.15</v>
      </c>
      <c r="F94" s="202">
        <v>1.7900000000000003</v>
      </c>
      <c r="G94" s="202">
        <v>0.215</v>
      </c>
      <c r="H94" s="202">
        <v>13.889999999999999</v>
      </c>
      <c r="I94" s="202">
        <v>0.155</v>
      </c>
      <c r="J94" s="202">
        <v>13.799999999999999</v>
      </c>
      <c r="K94" s="202">
        <v>0.16500000000000001</v>
      </c>
      <c r="L94" s="202">
        <v>13.999999999999998</v>
      </c>
      <c r="M94" s="202">
        <v>750.17</v>
      </c>
      <c r="N94" s="202">
        <v>764.5</v>
      </c>
      <c r="O94" s="202">
        <v>750.05</v>
      </c>
      <c r="P94" s="202">
        <v>753.40000000000009</v>
      </c>
      <c r="Q94" s="202">
        <v>804.05</v>
      </c>
      <c r="R94" s="202">
        <v>819.40000000000009</v>
      </c>
      <c r="S94" s="202">
        <v>1500.05</v>
      </c>
      <c r="T94" s="202">
        <v>1503.4</v>
      </c>
      <c r="U94" s="202">
        <v>750.05</v>
      </c>
      <c r="V94" s="202">
        <v>753.40000000000009</v>
      </c>
      <c r="W94" s="202">
        <v>750.05</v>
      </c>
      <c r="X94" s="202">
        <v>753.40000000000009</v>
      </c>
      <c r="Y94" s="202">
        <v>750.05</v>
      </c>
      <c r="Z94" s="202">
        <v>753.40000000000009</v>
      </c>
      <c r="AA94" s="202">
        <v>750.02</v>
      </c>
      <c r="AB94" s="202">
        <v>752</v>
      </c>
      <c r="AC94" s="202">
        <v>750.02</v>
      </c>
      <c r="AD94" s="202">
        <v>752</v>
      </c>
      <c r="AE94" s="202">
        <v>750.02</v>
      </c>
      <c r="AF94" s="202">
        <v>752</v>
      </c>
      <c r="AG94" s="202">
        <v>750.02</v>
      </c>
      <c r="AH94" s="202">
        <v>752</v>
      </c>
      <c r="AI94" s="202">
        <v>750.02</v>
      </c>
      <c r="AJ94" s="202">
        <v>752</v>
      </c>
      <c r="AK94" s="202">
        <v>750.02</v>
      </c>
      <c r="AL94" s="202">
        <v>752</v>
      </c>
      <c r="AM94" s="202">
        <v>750.02</v>
      </c>
      <c r="AN94" s="202">
        <v>752</v>
      </c>
      <c r="AO94" s="202">
        <v>750.02</v>
      </c>
      <c r="AP94" s="202">
        <v>752</v>
      </c>
      <c r="AQ94" s="202">
        <v>750.02</v>
      </c>
      <c r="AR94" s="202">
        <v>752</v>
      </c>
      <c r="AS94" s="612">
        <v>12805.335000000005</v>
      </c>
      <c r="AT94" s="611">
        <v>12912.38</v>
      </c>
      <c r="AU94" s="611">
        <v>640.26675000000023</v>
      </c>
      <c r="AV94" s="613">
        <v>645.61899999999991</v>
      </c>
    </row>
    <row r="95" spans="1:49">
      <c r="A95" s="150"/>
      <c r="B95" s="135"/>
      <c r="C95" s="135"/>
      <c r="D95" s="135"/>
      <c r="E95" s="628"/>
      <c r="F95" s="628"/>
      <c r="G95" s="628"/>
      <c r="H95" s="628"/>
      <c r="I95" s="628"/>
      <c r="J95" s="628"/>
      <c r="K95" s="628"/>
      <c r="L95" s="628"/>
      <c r="M95" s="628"/>
      <c r="N95" s="628"/>
      <c r="O95" s="628"/>
      <c r="P95" s="628"/>
      <c r="Q95" s="628"/>
      <c r="R95" s="628"/>
      <c r="S95" s="628"/>
      <c r="T95" s="628"/>
      <c r="U95" s="628"/>
      <c r="V95" s="628"/>
      <c r="W95" s="628"/>
      <c r="X95" s="628"/>
      <c r="Y95" s="628"/>
      <c r="Z95" s="628"/>
      <c r="AA95" s="628"/>
      <c r="AB95" s="628"/>
      <c r="AC95" s="628"/>
      <c r="AD95" s="628"/>
      <c r="AE95" s="628"/>
      <c r="AF95" s="628"/>
      <c r="AG95" s="628"/>
      <c r="AH95" s="628"/>
      <c r="AI95" s="628"/>
      <c r="AJ95" s="628"/>
      <c r="AK95" s="628"/>
      <c r="AL95" s="628"/>
      <c r="AM95" s="628"/>
      <c r="AN95" s="628"/>
      <c r="AO95" s="628"/>
      <c r="AP95" s="628"/>
      <c r="AQ95" s="628"/>
      <c r="AR95" s="628"/>
      <c r="AS95" s="609"/>
      <c r="AT95" s="140"/>
      <c r="AU95" s="140"/>
      <c r="AV95" s="137"/>
    </row>
    <row r="96" spans="1:49">
      <c r="A96" s="627"/>
      <c r="B96" s="128" t="s">
        <v>15</v>
      </c>
      <c r="C96" s="128">
        <v>1</v>
      </c>
      <c r="D96" s="128">
        <v>1</v>
      </c>
      <c r="E96" s="625">
        <v>0.96618357487922713</v>
      </c>
      <c r="F96" s="625">
        <v>0.96618357487922713</v>
      </c>
      <c r="G96" s="625">
        <v>0.93351070036640305</v>
      </c>
      <c r="H96" s="625">
        <v>0.93351070036640305</v>
      </c>
      <c r="I96" s="625">
        <v>0.90194270566802237</v>
      </c>
      <c r="J96" s="625">
        <v>0.90194270566802237</v>
      </c>
      <c r="K96" s="625">
        <v>0.87144222769857238</v>
      </c>
      <c r="L96" s="625">
        <v>0.87144222769857238</v>
      </c>
      <c r="M96" s="625">
        <v>0.84197316685852419</v>
      </c>
      <c r="N96" s="625">
        <v>0.84197316685852419</v>
      </c>
      <c r="O96" s="625">
        <v>0.81350064430775282</v>
      </c>
      <c r="P96" s="625">
        <v>0.81350064430775282</v>
      </c>
      <c r="Q96" s="625">
        <v>0.78599096068381913</v>
      </c>
      <c r="R96" s="625">
        <v>0.78599096068381913</v>
      </c>
      <c r="S96" s="625">
        <v>0.75941155621625056</v>
      </c>
      <c r="T96" s="625">
        <v>0.75941155621625056</v>
      </c>
      <c r="U96" s="625">
        <v>0.73373097218961414</v>
      </c>
      <c r="V96" s="625">
        <v>0.73373097218961414</v>
      </c>
      <c r="W96" s="625">
        <v>0.70891881370977217</v>
      </c>
      <c r="X96" s="625">
        <v>0.70891881370977217</v>
      </c>
      <c r="Y96" s="625">
        <v>0.68494571372924851</v>
      </c>
      <c r="Z96" s="625">
        <v>0.68494571372924851</v>
      </c>
      <c r="AA96" s="625">
        <v>0.66178329828912896</v>
      </c>
      <c r="AB96" s="625">
        <v>0.66178329828912896</v>
      </c>
      <c r="AC96" s="625">
        <v>0.63940415293635666</v>
      </c>
      <c r="AD96" s="625">
        <v>0.63940415293635666</v>
      </c>
      <c r="AE96" s="625">
        <v>0.61778179027667302</v>
      </c>
      <c r="AF96" s="625">
        <v>0.61778179027667302</v>
      </c>
      <c r="AG96" s="625">
        <v>0.59689061862480497</v>
      </c>
      <c r="AH96" s="625">
        <v>0.59689061862480497</v>
      </c>
      <c r="AI96" s="625">
        <v>0.57670591171478747</v>
      </c>
      <c r="AJ96" s="625">
        <v>0.57670591171478747</v>
      </c>
      <c r="AK96" s="625">
        <v>0.55720377943457733</v>
      </c>
      <c r="AL96" s="625">
        <v>0.55720377943457733</v>
      </c>
      <c r="AM96" s="625">
        <v>0.53836113955031628</v>
      </c>
      <c r="AN96" s="625">
        <v>0.53836113955031628</v>
      </c>
      <c r="AO96" s="625">
        <v>0.52015569038677911</v>
      </c>
      <c r="AP96" s="625">
        <v>0.52015569038677911</v>
      </c>
      <c r="AQ96" s="625">
        <v>0.50256588443167061</v>
      </c>
      <c r="AR96" s="625">
        <v>0.50256588443167061</v>
      </c>
      <c r="AS96" s="609"/>
      <c r="AT96" s="140"/>
      <c r="AU96" s="140"/>
      <c r="AV96" s="137"/>
      <c r="AW96" s="621"/>
    </row>
    <row r="97" spans="1:49" ht="13.5" thickBot="1">
      <c r="A97" s="629"/>
      <c r="B97" s="20" t="s">
        <v>16</v>
      </c>
      <c r="C97" s="620">
        <v>5.5E-2</v>
      </c>
      <c r="D97" s="620">
        <v>0.105</v>
      </c>
      <c r="E97" s="620">
        <v>0.14492753623188406</v>
      </c>
      <c r="F97" s="620">
        <v>1.7294685990338168</v>
      </c>
      <c r="G97" s="620">
        <v>0.20070480057877665</v>
      </c>
      <c r="H97" s="620">
        <v>12.966463628089338</v>
      </c>
      <c r="I97" s="620">
        <v>0.13980111937854348</v>
      </c>
      <c r="J97" s="620">
        <v>12.446809338218708</v>
      </c>
      <c r="K97" s="620">
        <v>0.14378796757026446</v>
      </c>
      <c r="L97" s="620">
        <v>12.200191187780012</v>
      </c>
      <c r="M97" s="620">
        <v>631.6230105822591</v>
      </c>
      <c r="N97" s="620">
        <v>643.68848606334177</v>
      </c>
      <c r="O97" s="620">
        <v>610.16615826302996</v>
      </c>
      <c r="P97" s="620">
        <v>612.891385421461</v>
      </c>
      <c r="Q97" s="620">
        <v>631.9760319378247</v>
      </c>
      <c r="R97" s="620">
        <v>644.04099318432145</v>
      </c>
      <c r="S97" s="620">
        <v>1139.1553049021866</v>
      </c>
      <c r="T97" s="620">
        <v>1141.6993336155113</v>
      </c>
      <c r="U97" s="620">
        <v>550.33491569082003</v>
      </c>
      <c r="V97" s="620">
        <v>552.79291444765533</v>
      </c>
      <c r="W97" s="620">
        <v>531.72455622301459</v>
      </c>
      <c r="X97" s="620">
        <v>534.09943424894243</v>
      </c>
      <c r="Y97" s="620">
        <v>513.74353258262283</v>
      </c>
      <c r="Z97" s="620">
        <v>516.03810072361591</v>
      </c>
      <c r="AA97" s="620">
        <v>496.35070938281251</v>
      </c>
      <c r="AB97" s="620">
        <v>497.66104031342496</v>
      </c>
      <c r="AC97" s="620">
        <v>479.56590278532622</v>
      </c>
      <c r="AD97" s="620">
        <v>480.83192300814022</v>
      </c>
      <c r="AE97" s="620">
        <v>463.34869834331028</v>
      </c>
      <c r="AF97" s="620">
        <v>464.57190628805813</v>
      </c>
      <c r="AG97" s="620">
        <v>447.67990178097619</v>
      </c>
      <c r="AH97" s="620">
        <v>448.86174520585331</v>
      </c>
      <c r="AI97" s="620">
        <v>432.54096790432487</v>
      </c>
      <c r="AJ97" s="620">
        <v>433.6828456095202</v>
      </c>
      <c r="AK97" s="620">
        <v>417.91397865152169</v>
      </c>
      <c r="AL97" s="620">
        <v>419.01724213480213</v>
      </c>
      <c r="AM97" s="620">
        <v>403.78162188552818</v>
      </c>
      <c r="AN97" s="620">
        <v>404.84757694183781</v>
      </c>
      <c r="AO97" s="620">
        <v>390.12717090389208</v>
      </c>
      <c r="AP97" s="620">
        <v>391.15707917085791</v>
      </c>
      <c r="AQ97" s="620">
        <v>376.93446464144159</v>
      </c>
      <c r="AR97" s="620">
        <v>377.92954509261631</v>
      </c>
      <c r="AS97" s="615">
        <v>8517.5961478846493</v>
      </c>
      <c r="AT97" s="634">
        <v>8603.1544842230815</v>
      </c>
      <c r="AU97" s="614"/>
      <c r="AV97" s="632"/>
      <c r="AW97" s="621"/>
    </row>
    <row r="98" spans="1:49">
      <c r="AS98" s="642"/>
      <c r="AW98" s="621"/>
    </row>
    <row r="99" spans="1:49">
      <c r="AS99" s="118"/>
    </row>
    <row r="100" spans="1:49" ht="25.5" customHeight="1" thickBot="1">
      <c r="A100" s="667" t="s">
        <v>739</v>
      </c>
      <c r="B100" s="667"/>
      <c r="C100" s="667"/>
      <c r="D100" s="667"/>
      <c r="E100" s="667"/>
      <c r="F100" s="667"/>
      <c r="G100" s="667"/>
      <c r="H100" s="667"/>
      <c r="I100" s="667"/>
      <c r="J100" s="667"/>
      <c r="K100" s="667"/>
      <c r="L100" s="667"/>
      <c r="M100" s="667"/>
      <c r="N100" s="667"/>
      <c r="O100" s="667"/>
      <c r="P100" s="667"/>
      <c r="Q100" s="667"/>
      <c r="R100" s="667"/>
      <c r="S100" s="667"/>
      <c r="T100" s="667"/>
      <c r="U100" s="667"/>
      <c r="V100" s="667"/>
      <c r="W100" s="667"/>
      <c r="X100" s="667"/>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row>
    <row r="101" spans="1:49" ht="12.75" customHeight="1">
      <c r="A101" s="11" t="s">
        <v>2</v>
      </c>
      <c r="B101" s="16" t="s">
        <v>3</v>
      </c>
      <c r="C101" s="717" t="s">
        <v>58</v>
      </c>
      <c r="D101" s="717"/>
      <c r="E101" s="718">
        <v>2013</v>
      </c>
      <c r="F101" s="718"/>
      <c r="G101" s="718">
        <v>2014</v>
      </c>
      <c r="H101" s="718"/>
      <c r="I101" s="718">
        <v>2015</v>
      </c>
      <c r="J101" s="718"/>
      <c r="K101" s="718">
        <v>2016</v>
      </c>
      <c r="L101" s="718"/>
      <c r="M101" s="718">
        <v>2017</v>
      </c>
      <c r="N101" s="718"/>
      <c r="O101" s="718">
        <v>2018</v>
      </c>
      <c r="P101" s="718"/>
      <c r="Q101" s="718">
        <v>2019</v>
      </c>
      <c r="R101" s="718"/>
      <c r="S101" s="718">
        <v>2020</v>
      </c>
      <c r="T101" s="718"/>
      <c r="U101" s="718">
        <v>2021</v>
      </c>
      <c r="V101" s="718"/>
      <c r="W101" s="718">
        <v>2022</v>
      </c>
      <c r="X101" s="718"/>
      <c r="Y101" s="718">
        <v>2023</v>
      </c>
      <c r="Z101" s="718"/>
      <c r="AA101" s="718">
        <v>2024</v>
      </c>
      <c r="AB101" s="718"/>
      <c r="AC101" s="718">
        <v>2025</v>
      </c>
      <c r="AD101" s="718"/>
      <c r="AE101" s="718">
        <v>2026</v>
      </c>
      <c r="AF101" s="718"/>
      <c r="AG101" s="718">
        <v>2027</v>
      </c>
      <c r="AH101" s="718"/>
      <c r="AI101" s="718">
        <v>2028</v>
      </c>
      <c r="AJ101" s="718"/>
      <c r="AK101" s="718">
        <v>2029</v>
      </c>
      <c r="AL101" s="718"/>
      <c r="AM101" s="718">
        <v>2030</v>
      </c>
      <c r="AN101" s="718"/>
      <c r="AO101" s="718">
        <v>2031</v>
      </c>
      <c r="AP101" s="718"/>
      <c r="AQ101" s="718">
        <v>2032</v>
      </c>
      <c r="AR101" s="719"/>
      <c r="AS101" s="720" t="s">
        <v>4</v>
      </c>
      <c r="AT101" s="721"/>
      <c r="AU101" s="722" t="s">
        <v>138</v>
      </c>
      <c r="AV101" s="723"/>
      <c r="AW101" s="111"/>
    </row>
    <row r="102" spans="1:49" ht="13.5" thickBot="1">
      <c r="A102" s="19" t="s">
        <v>6</v>
      </c>
      <c r="B102" s="20" t="s">
        <v>7</v>
      </c>
      <c r="C102" s="620">
        <v>0</v>
      </c>
      <c r="D102" s="620">
        <v>0</v>
      </c>
      <c r="E102" s="115">
        <v>1</v>
      </c>
      <c r="F102" s="115">
        <v>1</v>
      </c>
      <c r="G102" s="115">
        <v>2</v>
      </c>
      <c r="H102" s="115">
        <v>2</v>
      </c>
      <c r="I102" s="115">
        <v>3</v>
      </c>
      <c r="J102" s="115">
        <v>3</v>
      </c>
      <c r="K102" s="115">
        <v>4</v>
      </c>
      <c r="L102" s="115">
        <v>4</v>
      </c>
      <c r="M102" s="115">
        <v>5</v>
      </c>
      <c r="N102" s="115">
        <v>5</v>
      </c>
      <c r="O102" s="115">
        <v>6</v>
      </c>
      <c r="P102" s="115">
        <v>6</v>
      </c>
      <c r="Q102" s="115">
        <v>7</v>
      </c>
      <c r="R102" s="115"/>
      <c r="S102" s="115">
        <v>8</v>
      </c>
      <c r="T102" s="115"/>
      <c r="U102" s="115">
        <v>9</v>
      </c>
      <c r="V102" s="115"/>
      <c r="W102" s="115">
        <v>10</v>
      </c>
      <c r="X102" s="115"/>
      <c r="Y102" s="115">
        <v>11</v>
      </c>
      <c r="Z102" s="115"/>
      <c r="AA102" s="115">
        <v>12</v>
      </c>
      <c r="AB102" s="115"/>
      <c r="AC102" s="115">
        <v>13</v>
      </c>
      <c r="AD102" s="115">
        <v>13</v>
      </c>
      <c r="AE102" s="115">
        <v>14</v>
      </c>
      <c r="AF102" s="115">
        <v>14</v>
      </c>
      <c r="AG102" s="115">
        <v>15</v>
      </c>
      <c r="AH102" s="115">
        <v>15</v>
      </c>
      <c r="AI102" s="115">
        <v>16</v>
      </c>
      <c r="AJ102" s="115">
        <v>16</v>
      </c>
      <c r="AK102" s="115">
        <v>17</v>
      </c>
      <c r="AL102" s="115">
        <v>17</v>
      </c>
      <c r="AM102" s="115">
        <v>18</v>
      </c>
      <c r="AN102" s="115">
        <v>18</v>
      </c>
      <c r="AO102" s="115">
        <v>19</v>
      </c>
      <c r="AP102" s="115">
        <v>19</v>
      </c>
      <c r="AQ102" s="115">
        <v>20</v>
      </c>
      <c r="AR102" s="115">
        <v>20</v>
      </c>
      <c r="AS102" s="724"/>
      <c r="AT102" s="725"/>
      <c r="AU102" s="726"/>
      <c r="AV102" s="727"/>
      <c r="AW102" s="111"/>
    </row>
    <row r="103" spans="1:49">
      <c r="A103" s="205"/>
      <c r="B103" s="117" t="s">
        <v>76</v>
      </c>
      <c r="C103" s="225" t="s">
        <v>691</v>
      </c>
      <c r="D103" s="225" t="s">
        <v>692</v>
      </c>
      <c r="E103" s="225" t="s">
        <v>691</v>
      </c>
      <c r="F103" s="225" t="s">
        <v>692</v>
      </c>
      <c r="G103" s="225" t="s">
        <v>691</v>
      </c>
      <c r="H103" s="225" t="s">
        <v>692</v>
      </c>
      <c r="I103" s="225" t="s">
        <v>691</v>
      </c>
      <c r="J103" s="225" t="s">
        <v>692</v>
      </c>
      <c r="K103" s="225" t="s">
        <v>691</v>
      </c>
      <c r="L103" s="225" t="s">
        <v>692</v>
      </c>
      <c r="M103" s="225" t="s">
        <v>691</v>
      </c>
      <c r="N103" s="225" t="s">
        <v>692</v>
      </c>
      <c r="O103" s="225" t="s">
        <v>691</v>
      </c>
      <c r="P103" s="225" t="s">
        <v>692</v>
      </c>
      <c r="Q103" s="225" t="s">
        <v>691</v>
      </c>
      <c r="R103" s="225" t="s">
        <v>692</v>
      </c>
      <c r="S103" s="225" t="s">
        <v>691</v>
      </c>
      <c r="T103" s="225" t="s">
        <v>692</v>
      </c>
      <c r="U103" s="225" t="s">
        <v>691</v>
      </c>
      <c r="V103" s="225" t="s">
        <v>692</v>
      </c>
      <c r="W103" s="225" t="s">
        <v>691</v>
      </c>
      <c r="X103" s="225" t="s">
        <v>692</v>
      </c>
      <c r="Y103" s="225" t="s">
        <v>691</v>
      </c>
      <c r="Z103" s="225" t="s">
        <v>692</v>
      </c>
      <c r="AA103" s="225" t="s">
        <v>691</v>
      </c>
      <c r="AB103" s="225" t="s">
        <v>692</v>
      </c>
      <c r="AC103" s="225" t="s">
        <v>691</v>
      </c>
      <c r="AD103" s="225" t="s">
        <v>692</v>
      </c>
      <c r="AE103" s="225" t="s">
        <v>691</v>
      </c>
      <c r="AF103" s="225" t="s">
        <v>692</v>
      </c>
      <c r="AG103" s="225" t="s">
        <v>691</v>
      </c>
      <c r="AH103" s="225" t="s">
        <v>692</v>
      </c>
      <c r="AI103" s="225" t="s">
        <v>691</v>
      </c>
      <c r="AJ103" s="225" t="s">
        <v>692</v>
      </c>
      <c r="AK103" s="225" t="s">
        <v>691</v>
      </c>
      <c r="AL103" s="225" t="s">
        <v>692</v>
      </c>
      <c r="AM103" s="225" t="s">
        <v>691</v>
      </c>
      <c r="AN103" s="225" t="s">
        <v>692</v>
      </c>
      <c r="AO103" s="225" t="s">
        <v>691</v>
      </c>
      <c r="AP103" s="225" t="s">
        <v>692</v>
      </c>
      <c r="AQ103" s="225" t="s">
        <v>691</v>
      </c>
      <c r="AR103" s="225" t="s">
        <v>692</v>
      </c>
      <c r="AS103" s="622" t="s">
        <v>691</v>
      </c>
      <c r="AT103" s="225" t="s">
        <v>692</v>
      </c>
      <c r="AU103" s="225" t="s">
        <v>691</v>
      </c>
      <c r="AV103" s="623" t="s">
        <v>692</v>
      </c>
      <c r="AW103" s="111"/>
    </row>
    <row r="104" spans="1:49">
      <c r="A104" s="149" t="s">
        <v>68</v>
      </c>
      <c r="B104" s="128" t="s">
        <v>721</v>
      </c>
      <c r="C104" s="821" t="s">
        <v>32</v>
      </c>
      <c r="D104" s="821"/>
      <c r="E104" s="821"/>
      <c r="F104" s="821"/>
      <c r="G104" s="821"/>
      <c r="H104" s="821"/>
      <c r="I104" s="821"/>
      <c r="J104" s="821"/>
      <c r="K104" s="821"/>
      <c r="L104" s="821"/>
      <c r="M104" s="821"/>
      <c r="N104" s="821"/>
      <c r="O104" s="821"/>
      <c r="P104" s="821"/>
      <c r="Q104" s="821"/>
      <c r="R104" s="821"/>
      <c r="S104" s="821"/>
      <c r="T104" s="821"/>
      <c r="U104" s="821"/>
      <c r="V104" s="822"/>
      <c r="W104" s="218"/>
      <c r="X104" s="219"/>
      <c r="Y104" s="640">
        <v>0</v>
      </c>
      <c r="Z104" s="640">
        <v>0</v>
      </c>
      <c r="AA104" s="640">
        <v>0</v>
      </c>
      <c r="AB104" s="640">
        <v>0</v>
      </c>
      <c r="AC104" s="640">
        <v>0</v>
      </c>
      <c r="AD104" s="640">
        <v>0</v>
      </c>
      <c r="AE104" s="640">
        <v>0</v>
      </c>
      <c r="AF104" s="640">
        <v>0</v>
      </c>
      <c r="AG104" s="640">
        <v>0</v>
      </c>
      <c r="AH104" s="640">
        <v>0</v>
      </c>
      <c r="AI104" s="640">
        <v>0</v>
      </c>
      <c r="AJ104" s="640">
        <v>0</v>
      </c>
      <c r="AK104" s="640">
        <v>0</v>
      </c>
      <c r="AL104" s="640">
        <v>0</v>
      </c>
      <c r="AM104" s="640">
        <v>0</v>
      </c>
      <c r="AN104" s="640">
        <v>0</v>
      </c>
      <c r="AO104" s="640">
        <v>0</v>
      </c>
      <c r="AP104" s="640">
        <v>0</v>
      </c>
      <c r="AQ104" s="640">
        <v>0</v>
      </c>
      <c r="AR104" s="640">
        <v>0</v>
      </c>
      <c r="AS104" s="609">
        <v>0.04</v>
      </c>
      <c r="AT104" s="140">
        <v>4</v>
      </c>
      <c r="AU104" s="140">
        <v>2E-3</v>
      </c>
      <c r="AV104" s="137">
        <v>0.2</v>
      </c>
      <c r="AW104" s="111"/>
    </row>
    <row r="105" spans="1:49">
      <c r="A105" s="149" t="s">
        <v>68</v>
      </c>
      <c r="B105" s="128" t="s">
        <v>722</v>
      </c>
      <c r="C105" s="821" t="s">
        <v>32</v>
      </c>
      <c r="D105" s="821"/>
      <c r="E105" s="821"/>
      <c r="F105" s="821"/>
      <c r="G105" s="821"/>
      <c r="H105" s="821"/>
      <c r="I105" s="821"/>
      <c r="J105" s="821"/>
      <c r="K105" s="821"/>
      <c r="L105" s="821"/>
      <c r="M105" s="821"/>
      <c r="N105" s="821"/>
      <c r="O105" s="821"/>
      <c r="P105" s="821"/>
      <c r="Q105" s="821"/>
      <c r="R105" s="821"/>
      <c r="S105" s="821"/>
      <c r="T105" s="821"/>
      <c r="U105" s="821"/>
      <c r="V105" s="822"/>
      <c r="W105" s="218"/>
      <c r="X105" s="219"/>
      <c r="Y105" s="638">
        <v>0</v>
      </c>
      <c r="Z105" s="638">
        <v>0</v>
      </c>
      <c r="AA105" s="638">
        <v>0</v>
      </c>
      <c r="AB105" s="638">
        <v>0</v>
      </c>
      <c r="AC105" s="638">
        <v>0</v>
      </c>
      <c r="AD105" s="638">
        <v>0</v>
      </c>
      <c r="AE105" s="638">
        <v>0</v>
      </c>
      <c r="AF105" s="638">
        <v>0</v>
      </c>
      <c r="AG105" s="638">
        <v>0</v>
      </c>
      <c r="AH105" s="638">
        <v>0</v>
      </c>
      <c r="AI105" s="638">
        <v>0</v>
      </c>
      <c r="AJ105" s="638">
        <v>0</v>
      </c>
      <c r="AK105" s="638">
        <v>0</v>
      </c>
      <c r="AL105" s="638">
        <v>0</v>
      </c>
      <c r="AM105" s="638">
        <v>0</v>
      </c>
      <c r="AN105" s="638">
        <v>0</v>
      </c>
      <c r="AO105" s="638">
        <v>0</v>
      </c>
      <c r="AP105" s="638">
        <v>0</v>
      </c>
      <c r="AQ105" s="638">
        <v>0</v>
      </c>
      <c r="AR105" s="638">
        <v>0</v>
      </c>
      <c r="AS105" s="609">
        <v>0.02</v>
      </c>
      <c r="AT105" s="140">
        <v>2</v>
      </c>
      <c r="AU105" s="140">
        <v>1E-3</v>
      </c>
      <c r="AV105" s="137">
        <v>0.1</v>
      </c>
      <c r="AW105" s="111"/>
    </row>
    <row r="106" spans="1:49">
      <c r="A106" s="149" t="s">
        <v>68</v>
      </c>
      <c r="B106" s="128" t="s">
        <v>724</v>
      </c>
      <c r="C106" s="640">
        <v>7.4999999999999997E-3</v>
      </c>
      <c r="D106" s="640">
        <v>1.4999999999999999E-2</v>
      </c>
      <c r="E106" s="637">
        <v>1.4999999999999999E-2</v>
      </c>
      <c r="F106" s="637">
        <v>0.03</v>
      </c>
      <c r="G106" s="640">
        <v>7.4999999999999997E-3</v>
      </c>
      <c r="H106" s="640">
        <v>1.4999999999999999E-2</v>
      </c>
      <c r="I106" s="640">
        <v>0</v>
      </c>
      <c r="J106" s="640">
        <v>0</v>
      </c>
      <c r="K106" s="640">
        <v>0</v>
      </c>
      <c r="L106" s="640">
        <v>0</v>
      </c>
      <c r="M106" s="640">
        <v>0</v>
      </c>
      <c r="N106" s="640">
        <v>0</v>
      </c>
      <c r="O106" s="640">
        <v>0</v>
      </c>
      <c r="P106" s="640">
        <v>0</v>
      </c>
      <c r="Q106" s="640">
        <v>0</v>
      </c>
      <c r="R106" s="640">
        <v>0</v>
      </c>
      <c r="S106" s="640">
        <v>0</v>
      </c>
      <c r="T106" s="640">
        <v>0</v>
      </c>
      <c r="U106" s="640">
        <v>0</v>
      </c>
      <c r="V106" s="640">
        <v>0</v>
      </c>
      <c r="W106" s="640">
        <v>0</v>
      </c>
      <c r="X106" s="640">
        <v>0</v>
      </c>
      <c r="Y106" s="640">
        <v>0</v>
      </c>
      <c r="Z106" s="640">
        <v>0</v>
      </c>
      <c r="AA106" s="640">
        <v>0</v>
      </c>
      <c r="AB106" s="640">
        <v>0</v>
      </c>
      <c r="AC106" s="640">
        <v>0</v>
      </c>
      <c r="AD106" s="640">
        <v>0</v>
      </c>
      <c r="AE106" s="640">
        <v>0</v>
      </c>
      <c r="AF106" s="640">
        <v>0</v>
      </c>
      <c r="AG106" s="640">
        <v>0</v>
      </c>
      <c r="AH106" s="640">
        <v>0</v>
      </c>
      <c r="AI106" s="640">
        <v>0</v>
      </c>
      <c r="AJ106" s="640">
        <v>0</v>
      </c>
      <c r="AK106" s="640">
        <v>0</v>
      </c>
      <c r="AL106" s="640">
        <v>0</v>
      </c>
      <c r="AM106" s="640">
        <v>0</v>
      </c>
      <c r="AN106" s="640">
        <v>0</v>
      </c>
      <c r="AO106" s="640">
        <v>0</v>
      </c>
      <c r="AP106" s="640">
        <v>0</v>
      </c>
      <c r="AQ106" s="640">
        <v>0</v>
      </c>
      <c r="AR106" s="640">
        <v>0</v>
      </c>
      <c r="AS106" s="609">
        <v>2.2499999999999999E-2</v>
      </c>
      <c r="AT106" s="140">
        <v>4.4999999999999998E-2</v>
      </c>
      <c r="AU106" s="140">
        <v>1.1249999999999999E-3</v>
      </c>
      <c r="AV106" s="137">
        <v>2.2499999999999998E-3</v>
      </c>
      <c r="AW106" s="111"/>
    </row>
    <row r="107" spans="1:49">
      <c r="A107" s="149" t="s">
        <v>68</v>
      </c>
      <c r="B107" s="225" t="s">
        <v>716</v>
      </c>
      <c r="C107" s="640">
        <v>0</v>
      </c>
      <c r="D107" s="640">
        <v>0</v>
      </c>
      <c r="E107" s="637">
        <v>5.0000000000000001E-3</v>
      </c>
      <c r="F107" s="637">
        <v>0.01</v>
      </c>
      <c r="G107" s="640">
        <v>0</v>
      </c>
      <c r="H107" s="640">
        <v>0</v>
      </c>
      <c r="I107" s="640">
        <v>0</v>
      </c>
      <c r="J107" s="640">
        <v>0</v>
      </c>
      <c r="K107" s="640">
        <v>0</v>
      </c>
      <c r="L107" s="640">
        <v>0</v>
      </c>
      <c r="M107" s="640">
        <v>0</v>
      </c>
      <c r="N107" s="640">
        <v>0</v>
      </c>
      <c r="O107" s="640">
        <v>0</v>
      </c>
      <c r="P107" s="640">
        <v>0</v>
      </c>
      <c r="Q107" s="640">
        <v>0</v>
      </c>
      <c r="R107" s="640">
        <v>0</v>
      </c>
      <c r="S107" s="640">
        <v>0</v>
      </c>
      <c r="T107" s="640">
        <v>0</v>
      </c>
      <c r="U107" s="640">
        <v>0</v>
      </c>
      <c r="V107" s="640">
        <v>0</v>
      </c>
      <c r="W107" s="640">
        <v>0</v>
      </c>
      <c r="X107" s="640">
        <v>0</v>
      </c>
      <c r="Y107" s="640">
        <v>0</v>
      </c>
      <c r="Z107" s="640">
        <v>0</v>
      </c>
      <c r="AA107" s="640">
        <v>0</v>
      </c>
      <c r="AB107" s="640">
        <v>0</v>
      </c>
      <c r="AC107" s="640">
        <v>0</v>
      </c>
      <c r="AD107" s="640">
        <v>0</v>
      </c>
      <c r="AE107" s="640">
        <v>0</v>
      </c>
      <c r="AF107" s="640">
        <v>0</v>
      </c>
      <c r="AG107" s="640">
        <v>0</v>
      </c>
      <c r="AH107" s="640">
        <v>0</v>
      </c>
      <c r="AI107" s="640">
        <v>0</v>
      </c>
      <c r="AJ107" s="640">
        <v>0</v>
      </c>
      <c r="AK107" s="640">
        <v>0</v>
      </c>
      <c r="AL107" s="640">
        <v>0</v>
      </c>
      <c r="AM107" s="640">
        <v>0</v>
      </c>
      <c r="AN107" s="640">
        <v>0</v>
      </c>
      <c r="AO107" s="640">
        <v>0</v>
      </c>
      <c r="AP107" s="640">
        <v>0</v>
      </c>
      <c r="AQ107" s="640">
        <v>0</v>
      </c>
      <c r="AR107" s="640">
        <v>0</v>
      </c>
      <c r="AS107" s="609">
        <v>5.0000000000000001E-3</v>
      </c>
      <c r="AT107" s="140">
        <v>0.01</v>
      </c>
      <c r="AU107" s="140">
        <v>2.5000000000000001E-4</v>
      </c>
      <c r="AV107" s="137">
        <v>5.0000000000000001E-4</v>
      </c>
      <c r="AW107" s="111"/>
    </row>
    <row r="108" spans="1:49">
      <c r="A108" s="149" t="s">
        <v>740</v>
      </c>
      <c r="B108" s="128" t="s">
        <v>726</v>
      </c>
      <c r="C108" s="640">
        <v>0.9</v>
      </c>
      <c r="D108" s="640">
        <v>0.9</v>
      </c>
      <c r="E108" s="640">
        <v>0.18</v>
      </c>
      <c r="F108" s="640">
        <v>0.18</v>
      </c>
      <c r="G108" s="640">
        <v>0.9</v>
      </c>
      <c r="H108" s="640">
        <v>0.9</v>
      </c>
      <c r="I108" s="640">
        <v>0</v>
      </c>
      <c r="J108" s="640">
        <v>0</v>
      </c>
      <c r="K108" s="640">
        <v>0</v>
      </c>
      <c r="L108" s="640">
        <v>0</v>
      </c>
      <c r="M108" s="640">
        <v>0</v>
      </c>
      <c r="N108" s="640">
        <v>0</v>
      </c>
      <c r="O108" s="640">
        <v>0</v>
      </c>
      <c r="P108" s="640">
        <v>0</v>
      </c>
      <c r="Q108" s="640">
        <v>0</v>
      </c>
      <c r="R108" s="640">
        <v>0</v>
      </c>
      <c r="S108" s="640">
        <v>0</v>
      </c>
      <c r="T108" s="640">
        <v>0</v>
      </c>
      <c r="U108" s="640">
        <v>0</v>
      </c>
      <c r="V108" s="640">
        <v>0</v>
      </c>
      <c r="W108" s="640">
        <v>0</v>
      </c>
      <c r="X108" s="640">
        <v>0</v>
      </c>
      <c r="Y108" s="640">
        <v>0</v>
      </c>
      <c r="Z108" s="640">
        <v>0</v>
      </c>
      <c r="AA108" s="640">
        <v>0</v>
      </c>
      <c r="AB108" s="640">
        <v>0</v>
      </c>
      <c r="AC108" s="640">
        <v>0</v>
      </c>
      <c r="AD108" s="640">
        <v>0</v>
      </c>
      <c r="AE108" s="640">
        <v>0</v>
      </c>
      <c r="AF108" s="640">
        <v>0</v>
      </c>
      <c r="AG108" s="640">
        <v>0</v>
      </c>
      <c r="AH108" s="640">
        <v>0</v>
      </c>
      <c r="AI108" s="640">
        <v>0</v>
      </c>
      <c r="AJ108" s="640">
        <v>0</v>
      </c>
      <c r="AK108" s="640">
        <v>0</v>
      </c>
      <c r="AL108" s="640">
        <v>0</v>
      </c>
      <c r="AM108" s="640">
        <v>0</v>
      </c>
      <c r="AN108" s="640">
        <v>0</v>
      </c>
      <c r="AO108" s="640">
        <v>0</v>
      </c>
      <c r="AP108" s="640">
        <v>0</v>
      </c>
      <c r="AQ108" s="640">
        <v>0</v>
      </c>
      <c r="AR108" s="640">
        <v>0</v>
      </c>
      <c r="AS108" s="609">
        <v>1.08</v>
      </c>
      <c r="AT108" s="140">
        <v>1.08</v>
      </c>
      <c r="AU108" s="140">
        <v>5.4000000000000006E-2</v>
      </c>
      <c r="AV108" s="137">
        <v>5.4000000000000006E-2</v>
      </c>
      <c r="AW108" s="111"/>
    </row>
    <row r="109" spans="1:49">
      <c r="A109" s="149" t="s">
        <v>149</v>
      </c>
      <c r="B109" s="128" t="s">
        <v>727</v>
      </c>
      <c r="C109" s="821" t="s">
        <v>32</v>
      </c>
      <c r="D109" s="821"/>
      <c r="E109" s="821"/>
      <c r="F109" s="821"/>
      <c r="G109" s="821"/>
      <c r="H109" s="821"/>
      <c r="I109" s="821"/>
      <c r="J109" s="821"/>
      <c r="K109" s="821"/>
      <c r="L109" s="821"/>
      <c r="M109" s="821"/>
      <c r="N109" s="821"/>
      <c r="O109" s="821"/>
      <c r="P109" s="821"/>
      <c r="Q109" s="821"/>
      <c r="R109" s="821"/>
      <c r="S109" s="821"/>
      <c r="T109" s="821"/>
      <c r="U109" s="821"/>
      <c r="V109" s="822"/>
      <c r="W109" s="218"/>
      <c r="X109" s="219"/>
      <c r="Y109" s="638">
        <v>0</v>
      </c>
      <c r="Z109" s="638">
        <v>0</v>
      </c>
      <c r="AA109" s="638">
        <v>0</v>
      </c>
      <c r="AB109" s="638">
        <v>0</v>
      </c>
      <c r="AC109" s="638">
        <v>0</v>
      </c>
      <c r="AD109" s="638">
        <v>0</v>
      </c>
      <c r="AE109" s="638">
        <v>0</v>
      </c>
      <c r="AF109" s="638">
        <v>0</v>
      </c>
      <c r="AG109" s="638">
        <v>0</v>
      </c>
      <c r="AH109" s="638">
        <v>0</v>
      </c>
      <c r="AI109" s="638">
        <v>0</v>
      </c>
      <c r="AJ109" s="638">
        <v>0</v>
      </c>
      <c r="AK109" s="638">
        <v>0</v>
      </c>
      <c r="AL109" s="638">
        <v>0</v>
      </c>
      <c r="AM109" s="638">
        <v>0</v>
      </c>
      <c r="AN109" s="638">
        <v>0</v>
      </c>
      <c r="AO109" s="638">
        <v>0</v>
      </c>
      <c r="AP109" s="638">
        <v>0</v>
      </c>
      <c r="AQ109" s="638">
        <v>0</v>
      </c>
      <c r="AR109" s="638">
        <v>0</v>
      </c>
      <c r="AS109" s="609">
        <v>0.4</v>
      </c>
      <c r="AT109" s="140">
        <v>40</v>
      </c>
      <c r="AU109" s="140">
        <v>0.02</v>
      </c>
      <c r="AV109" s="137">
        <v>2</v>
      </c>
      <c r="AW109" s="111"/>
    </row>
    <row r="110" spans="1:49">
      <c r="A110" s="149" t="s">
        <v>149</v>
      </c>
      <c r="B110" s="128" t="s">
        <v>728</v>
      </c>
      <c r="C110" s="821" t="s">
        <v>32</v>
      </c>
      <c r="D110" s="821"/>
      <c r="E110" s="821"/>
      <c r="F110" s="821"/>
      <c r="G110" s="821"/>
      <c r="H110" s="821"/>
      <c r="I110" s="821"/>
      <c r="J110" s="821"/>
      <c r="K110" s="821"/>
      <c r="L110" s="821"/>
      <c r="M110" s="821"/>
      <c r="N110" s="821"/>
      <c r="O110" s="821"/>
      <c r="P110" s="821"/>
      <c r="Q110" s="821"/>
      <c r="R110" s="821"/>
      <c r="S110" s="821"/>
      <c r="T110" s="821"/>
      <c r="U110" s="821"/>
      <c r="V110" s="822"/>
      <c r="W110" s="218"/>
      <c r="X110" s="219"/>
      <c r="Y110" s="638">
        <v>0</v>
      </c>
      <c r="Z110" s="638">
        <v>0</v>
      </c>
      <c r="AA110" s="638">
        <v>0</v>
      </c>
      <c r="AB110" s="638">
        <v>0</v>
      </c>
      <c r="AC110" s="638">
        <v>0</v>
      </c>
      <c r="AD110" s="638">
        <v>0</v>
      </c>
      <c r="AE110" s="638">
        <v>0</v>
      </c>
      <c r="AF110" s="638">
        <v>0</v>
      </c>
      <c r="AG110" s="638">
        <v>0</v>
      </c>
      <c r="AH110" s="638">
        <v>0</v>
      </c>
      <c r="AI110" s="638">
        <v>0</v>
      </c>
      <c r="AJ110" s="638">
        <v>0</v>
      </c>
      <c r="AK110" s="638">
        <v>0</v>
      </c>
      <c r="AL110" s="638">
        <v>0</v>
      </c>
      <c r="AM110" s="638">
        <v>0</v>
      </c>
      <c r="AN110" s="638">
        <v>0</v>
      </c>
      <c r="AO110" s="638">
        <v>0</v>
      </c>
      <c r="AP110" s="638">
        <v>0</v>
      </c>
      <c r="AQ110" s="638">
        <v>0</v>
      </c>
      <c r="AR110" s="638">
        <v>0</v>
      </c>
      <c r="AS110" s="609">
        <v>0.05</v>
      </c>
      <c r="AT110" s="140">
        <v>0.5</v>
      </c>
      <c r="AU110" s="140">
        <v>2.5000000000000001E-3</v>
      </c>
      <c r="AV110" s="137">
        <v>2.5000000000000001E-2</v>
      </c>
      <c r="AW110" s="111"/>
    </row>
    <row r="111" spans="1:49">
      <c r="A111" s="149" t="s">
        <v>149</v>
      </c>
      <c r="B111" s="128" t="s">
        <v>729</v>
      </c>
      <c r="C111" s="821" t="s">
        <v>32</v>
      </c>
      <c r="D111" s="821"/>
      <c r="E111" s="821"/>
      <c r="F111" s="821"/>
      <c r="G111" s="821"/>
      <c r="H111" s="821"/>
      <c r="I111" s="821"/>
      <c r="J111" s="821"/>
      <c r="K111" s="821"/>
      <c r="L111" s="821"/>
      <c r="M111" s="821"/>
      <c r="N111" s="821"/>
      <c r="O111" s="821"/>
      <c r="P111" s="821"/>
      <c r="Q111" s="821"/>
      <c r="R111" s="821"/>
      <c r="S111" s="821"/>
      <c r="T111" s="821"/>
      <c r="U111" s="821"/>
      <c r="V111" s="822"/>
      <c r="W111" s="218"/>
      <c r="X111" s="219"/>
      <c r="Y111" s="638">
        <v>0</v>
      </c>
      <c r="Z111" s="638">
        <v>0</v>
      </c>
      <c r="AA111" s="638">
        <v>0</v>
      </c>
      <c r="AB111" s="638">
        <v>0</v>
      </c>
      <c r="AC111" s="638">
        <v>0</v>
      </c>
      <c r="AD111" s="638">
        <v>0</v>
      </c>
      <c r="AE111" s="638">
        <v>0</v>
      </c>
      <c r="AF111" s="638">
        <v>0</v>
      </c>
      <c r="AG111" s="638">
        <v>0</v>
      </c>
      <c r="AH111" s="638">
        <v>0</v>
      </c>
      <c r="AI111" s="638">
        <v>0</v>
      </c>
      <c r="AJ111" s="638">
        <v>0</v>
      </c>
      <c r="AK111" s="638">
        <v>0</v>
      </c>
      <c r="AL111" s="638">
        <v>0</v>
      </c>
      <c r="AM111" s="638">
        <v>0</v>
      </c>
      <c r="AN111" s="638">
        <v>0</v>
      </c>
      <c r="AO111" s="638">
        <v>0</v>
      </c>
      <c r="AP111" s="638">
        <v>0</v>
      </c>
      <c r="AQ111" s="638">
        <v>0</v>
      </c>
      <c r="AR111" s="638">
        <v>0</v>
      </c>
      <c r="AS111" s="609">
        <v>0.04</v>
      </c>
      <c r="AT111" s="140">
        <v>4</v>
      </c>
      <c r="AU111" s="140">
        <v>2E-3</v>
      </c>
      <c r="AV111" s="137">
        <v>0.2</v>
      </c>
      <c r="AW111" s="111"/>
    </row>
    <row r="112" spans="1:49">
      <c r="A112" s="149" t="s">
        <v>149</v>
      </c>
      <c r="B112" s="128" t="s">
        <v>730</v>
      </c>
      <c r="C112" s="821" t="s">
        <v>32</v>
      </c>
      <c r="D112" s="821"/>
      <c r="E112" s="821"/>
      <c r="F112" s="821"/>
      <c r="G112" s="821"/>
      <c r="H112" s="821"/>
      <c r="I112" s="821"/>
      <c r="J112" s="821"/>
      <c r="K112" s="821"/>
      <c r="L112" s="821"/>
      <c r="M112" s="821"/>
      <c r="N112" s="821"/>
      <c r="O112" s="821"/>
      <c r="P112" s="821"/>
      <c r="Q112" s="821"/>
      <c r="R112" s="821"/>
      <c r="S112" s="821"/>
      <c r="T112" s="821"/>
      <c r="U112" s="821"/>
      <c r="V112" s="822"/>
      <c r="W112" s="218"/>
      <c r="X112" s="219"/>
      <c r="Y112" s="638">
        <v>0.01</v>
      </c>
      <c r="Z112" s="638">
        <v>0.2</v>
      </c>
      <c r="AA112" s="638">
        <v>0</v>
      </c>
      <c r="AB112" s="638">
        <v>0</v>
      </c>
      <c r="AC112" s="638">
        <v>0</v>
      </c>
      <c r="AD112" s="638">
        <v>0</v>
      </c>
      <c r="AE112" s="638">
        <v>0</v>
      </c>
      <c r="AF112" s="638">
        <v>0</v>
      </c>
      <c r="AG112" s="638">
        <v>0</v>
      </c>
      <c r="AH112" s="638">
        <v>0</v>
      </c>
      <c r="AI112" s="638">
        <v>0</v>
      </c>
      <c r="AJ112" s="638">
        <v>0</v>
      </c>
      <c r="AK112" s="638">
        <v>0</v>
      </c>
      <c r="AL112" s="638">
        <v>0</v>
      </c>
      <c r="AM112" s="638">
        <v>0</v>
      </c>
      <c r="AN112" s="638">
        <v>0</v>
      </c>
      <c r="AO112" s="638">
        <v>0</v>
      </c>
      <c r="AP112" s="638">
        <v>0</v>
      </c>
      <c r="AQ112" s="638">
        <v>0</v>
      </c>
      <c r="AR112" s="638">
        <v>0</v>
      </c>
      <c r="AS112" s="609">
        <v>0.08</v>
      </c>
      <c r="AT112" s="140">
        <v>1.5999999999999999</v>
      </c>
      <c r="AU112" s="140">
        <v>4.0000000000000001E-3</v>
      </c>
      <c r="AV112" s="137">
        <v>7.9999999999999988E-2</v>
      </c>
      <c r="AW112" s="111"/>
    </row>
    <row r="113" spans="1:49">
      <c r="A113" s="149" t="s">
        <v>149</v>
      </c>
      <c r="B113" s="128" t="s">
        <v>731</v>
      </c>
      <c r="C113" s="638">
        <v>0</v>
      </c>
      <c r="D113" s="638">
        <v>0</v>
      </c>
      <c r="E113" s="638">
        <v>0</v>
      </c>
      <c r="F113" s="638">
        <v>0</v>
      </c>
      <c r="G113" s="638">
        <v>0</v>
      </c>
      <c r="H113" s="638">
        <v>0</v>
      </c>
      <c r="I113" s="638">
        <v>0</v>
      </c>
      <c r="J113" s="638">
        <v>0</v>
      </c>
      <c r="K113" s="638">
        <v>0</v>
      </c>
      <c r="L113" s="638">
        <v>0</v>
      </c>
      <c r="M113" s="638">
        <v>0</v>
      </c>
      <c r="N113" s="638">
        <v>0</v>
      </c>
      <c r="O113" s="638">
        <v>0</v>
      </c>
      <c r="P113" s="638">
        <v>0</v>
      </c>
      <c r="Q113" s="638">
        <v>42</v>
      </c>
      <c r="R113" s="638">
        <v>54</v>
      </c>
      <c r="S113" s="638">
        <v>0</v>
      </c>
      <c r="T113" s="638">
        <v>0</v>
      </c>
      <c r="U113" s="638">
        <v>0</v>
      </c>
      <c r="V113" s="638">
        <v>0</v>
      </c>
      <c r="W113" s="638">
        <v>0</v>
      </c>
      <c r="X113" s="638">
        <v>0</v>
      </c>
      <c r="Y113" s="638">
        <v>0</v>
      </c>
      <c r="Z113" s="638">
        <v>0</v>
      </c>
      <c r="AA113" s="638">
        <v>0</v>
      </c>
      <c r="AB113" s="638">
        <v>0</v>
      </c>
      <c r="AC113" s="638">
        <v>0</v>
      </c>
      <c r="AD113" s="638">
        <v>0</v>
      </c>
      <c r="AE113" s="638">
        <v>0</v>
      </c>
      <c r="AF113" s="638">
        <v>0</v>
      </c>
      <c r="AG113" s="638">
        <v>0</v>
      </c>
      <c r="AH113" s="638">
        <v>0</v>
      </c>
      <c r="AI113" s="638">
        <v>0</v>
      </c>
      <c r="AJ113" s="638">
        <v>0</v>
      </c>
      <c r="AK113" s="638">
        <v>0</v>
      </c>
      <c r="AL113" s="638">
        <v>0</v>
      </c>
      <c r="AM113" s="638">
        <v>0</v>
      </c>
      <c r="AN113" s="638">
        <v>0</v>
      </c>
      <c r="AO113" s="638">
        <v>0</v>
      </c>
      <c r="AP113" s="638">
        <v>0</v>
      </c>
      <c r="AQ113" s="638">
        <v>0</v>
      </c>
      <c r="AR113" s="638">
        <v>0</v>
      </c>
      <c r="AS113" s="609">
        <v>42</v>
      </c>
      <c r="AT113" s="140">
        <v>54</v>
      </c>
      <c r="AU113" s="140">
        <v>2.1</v>
      </c>
      <c r="AV113" s="137">
        <v>2.7</v>
      </c>
      <c r="AW113" s="111"/>
    </row>
    <row r="114" spans="1:49">
      <c r="A114" s="149" t="s">
        <v>149</v>
      </c>
      <c r="B114" s="128" t="s">
        <v>732</v>
      </c>
      <c r="C114" s="638">
        <v>0</v>
      </c>
      <c r="D114" s="638">
        <v>0</v>
      </c>
      <c r="E114" s="638">
        <v>0</v>
      </c>
      <c r="F114" s="638">
        <v>0</v>
      </c>
      <c r="G114" s="638">
        <v>0</v>
      </c>
      <c r="H114" s="638">
        <v>0</v>
      </c>
      <c r="I114" s="638">
        <v>0</v>
      </c>
      <c r="J114" s="638">
        <v>0</v>
      </c>
      <c r="K114" s="638">
        <v>0</v>
      </c>
      <c r="L114" s="638">
        <v>0</v>
      </c>
      <c r="M114" s="638">
        <v>0</v>
      </c>
      <c r="N114" s="638">
        <v>0</v>
      </c>
      <c r="O114" s="638">
        <v>0</v>
      </c>
      <c r="P114" s="638">
        <v>0</v>
      </c>
      <c r="Q114" s="638">
        <v>35</v>
      </c>
      <c r="R114" s="638">
        <v>35</v>
      </c>
      <c r="S114" s="638">
        <v>0</v>
      </c>
      <c r="T114" s="638">
        <v>0</v>
      </c>
      <c r="U114" s="638">
        <v>0</v>
      </c>
      <c r="V114" s="638">
        <v>0</v>
      </c>
      <c r="W114" s="638">
        <v>0</v>
      </c>
      <c r="X114" s="638">
        <v>0</v>
      </c>
      <c r="Y114" s="638">
        <v>0</v>
      </c>
      <c r="Z114" s="638">
        <v>0</v>
      </c>
      <c r="AA114" s="638">
        <v>0</v>
      </c>
      <c r="AB114" s="638">
        <v>0</v>
      </c>
      <c r="AC114" s="638">
        <v>0</v>
      </c>
      <c r="AD114" s="638">
        <v>0</v>
      </c>
      <c r="AE114" s="638">
        <v>0</v>
      </c>
      <c r="AF114" s="638">
        <v>0</v>
      </c>
      <c r="AG114" s="638">
        <v>0</v>
      </c>
      <c r="AH114" s="638">
        <v>0</v>
      </c>
      <c r="AI114" s="638">
        <v>0</v>
      </c>
      <c r="AJ114" s="638">
        <v>0</v>
      </c>
      <c r="AK114" s="638">
        <v>0</v>
      </c>
      <c r="AL114" s="638">
        <v>0</v>
      </c>
      <c r="AM114" s="638">
        <v>0</v>
      </c>
      <c r="AN114" s="638">
        <v>0</v>
      </c>
      <c r="AO114" s="638">
        <v>0</v>
      </c>
      <c r="AP114" s="638">
        <v>0</v>
      </c>
      <c r="AQ114" s="638">
        <v>0</v>
      </c>
      <c r="AR114" s="638">
        <v>0</v>
      </c>
      <c r="AS114" s="609">
        <v>35</v>
      </c>
      <c r="AT114" s="140">
        <v>35</v>
      </c>
      <c r="AU114" s="140">
        <v>1.75</v>
      </c>
      <c r="AV114" s="137">
        <v>1.75</v>
      </c>
      <c r="AW114" s="111"/>
    </row>
    <row r="115" spans="1:49">
      <c r="A115" s="149"/>
      <c r="B115" s="128"/>
      <c r="C115" s="638"/>
      <c r="D115" s="638"/>
      <c r="E115" s="638"/>
      <c r="F115" s="638"/>
      <c r="G115" s="236"/>
      <c r="H115" s="236"/>
      <c r="I115" s="236"/>
      <c r="J115" s="236"/>
      <c r="K115" s="236"/>
      <c r="L115" s="236"/>
      <c r="M115" s="236"/>
      <c r="N115" s="236"/>
      <c r="O115" s="236"/>
      <c r="P115" s="236"/>
      <c r="Q115" s="236"/>
      <c r="R115" s="236"/>
      <c r="S115" s="236"/>
      <c r="T115" s="236"/>
      <c r="U115" s="236"/>
      <c r="V115" s="236"/>
      <c r="W115" s="236"/>
      <c r="X115" s="236"/>
      <c r="Y115" s="236"/>
      <c r="Z115" s="236"/>
      <c r="AA115" s="638"/>
      <c r="AB115" s="638"/>
      <c r="AC115" s="638"/>
      <c r="AD115" s="638"/>
      <c r="AE115" s="638"/>
      <c r="AF115" s="638"/>
      <c r="AG115" s="638"/>
      <c r="AH115" s="638"/>
      <c r="AI115" s="638"/>
      <c r="AJ115" s="638"/>
      <c r="AK115" s="638"/>
      <c r="AL115" s="638"/>
      <c r="AM115" s="638"/>
      <c r="AN115" s="638"/>
      <c r="AO115" s="638"/>
      <c r="AP115" s="638"/>
      <c r="AQ115" s="638"/>
      <c r="AR115" s="638"/>
      <c r="AS115" s="609"/>
      <c r="AT115" s="140"/>
      <c r="AU115" s="140"/>
      <c r="AV115" s="137"/>
    </row>
    <row r="116" spans="1:49">
      <c r="A116" s="149"/>
      <c r="B116" s="639" t="s">
        <v>717</v>
      </c>
      <c r="C116" s="638"/>
      <c r="D116" s="638"/>
      <c r="E116" s="638"/>
      <c r="F116" s="638"/>
      <c r="G116" s="638"/>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8"/>
      <c r="AL116" s="638"/>
      <c r="AM116" s="638"/>
      <c r="AN116" s="638"/>
      <c r="AO116" s="638"/>
      <c r="AP116" s="638"/>
      <c r="AQ116" s="638"/>
      <c r="AR116" s="638"/>
      <c r="AS116" s="609"/>
      <c r="AT116" s="140"/>
      <c r="AU116" s="140"/>
      <c r="AV116" s="137"/>
    </row>
    <row r="117" spans="1:49">
      <c r="A117" s="149" t="s">
        <v>457</v>
      </c>
      <c r="B117" s="128" t="s">
        <v>734</v>
      </c>
      <c r="C117" s="638">
        <v>0</v>
      </c>
      <c r="D117" s="638">
        <v>0</v>
      </c>
      <c r="E117" s="638">
        <v>0</v>
      </c>
      <c r="F117" s="638">
        <v>0</v>
      </c>
      <c r="G117" s="638">
        <v>0</v>
      </c>
      <c r="H117" s="638">
        <v>0</v>
      </c>
      <c r="I117" s="638">
        <v>0</v>
      </c>
      <c r="J117" s="638">
        <v>0</v>
      </c>
      <c r="K117" s="638">
        <v>0</v>
      </c>
      <c r="L117" s="638">
        <v>0</v>
      </c>
      <c r="M117" s="638">
        <v>750</v>
      </c>
      <c r="N117" s="638">
        <v>750</v>
      </c>
      <c r="O117" s="638">
        <v>750</v>
      </c>
      <c r="P117" s="638">
        <v>750</v>
      </c>
      <c r="Q117" s="638">
        <v>750</v>
      </c>
      <c r="R117" s="638">
        <v>750</v>
      </c>
      <c r="S117" s="638">
        <v>750</v>
      </c>
      <c r="T117" s="638">
        <v>750</v>
      </c>
      <c r="U117" s="638">
        <v>750</v>
      </c>
      <c r="V117" s="638">
        <v>750</v>
      </c>
      <c r="W117" s="638">
        <v>750</v>
      </c>
      <c r="X117" s="638">
        <v>750</v>
      </c>
      <c r="Y117" s="638">
        <v>750</v>
      </c>
      <c r="Z117" s="638">
        <v>750</v>
      </c>
      <c r="AA117" s="638">
        <v>750</v>
      </c>
      <c r="AB117" s="638">
        <v>750</v>
      </c>
      <c r="AC117" s="638">
        <v>750</v>
      </c>
      <c r="AD117" s="638">
        <v>750</v>
      </c>
      <c r="AE117" s="638">
        <v>750</v>
      </c>
      <c r="AF117" s="638">
        <v>750</v>
      </c>
      <c r="AG117" s="638">
        <v>750</v>
      </c>
      <c r="AH117" s="638">
        <v>750</v>
      </c>
      <c r="AI117" s="638">
        <v>750</v>
      </c>
      <c r="AJ117" s="638">
        <v>750</v>
      </c>
      <c r="AK117" s="638">
        <v>750</v>
      </c>
      <c r="AL117" s="638">
        <v>750</v>
      </c>
      <c r="AM117" s="638">
        <v>750</v>
      </c>
      <c r="AN117" s="638">
        <v>750</v>
      </c>
      <c r="AO117" s="638">
        <v>750</v>
      </c>
      <c r="AP117" s="638">
        <v>750</v>
      </c>
      <c r="AQ117" s="638">
        <v>750</v>
      </c>
      <c r="AR117" s="638">
        <v>750</v>
      </c>
      <c r="AS117" s="609">
        <v>12000</v>
      </c>
      <c r="AT117" s="140">
        <v>12000</v>
      </c>
      <c r="AU117" s="140">
        <v>600</v>
      </c>
      <c r="AV117" s="137">
        <v>600</v>
      </c>
    </row>
    <row r="118" spans="1:49">
      <c r="A118" s="149" t="s">
        <v>457</v>
      </c>
      <c r="B118" s="225" t="s">
        <v>733</v>
      </c>
      <c r="C118" s="638">
        <v>0</v>
      </c>
      <c r="D118" s="638">
        <v>0</v>
      </c>
      <c r="E118" s="638">
        <v>0</v>
      </c>
      <c r="F118" s="638">
        <v>0</v>
      </c>
      <c r="G118" s="638">
        <v>0</v>
      </c>
      <c r="H118" s="638">
        <v>0</v>
      </c>
      <c r="I118" s="638">
        <v>0</v>
      </c>
      <c r="J118" s="638">
        <v>0</v>
      </c>
      <c r="K118" s="638">
        <v>0</v>
      </c>
      <c r="L118" s="638">
        <v>0</v>
      </c>
      <c r="M118" s="638">
        <v>0</v>
      </c>
      <c r="N118" s="638">
        <v>0</v>
      </c>
      <c r="O118" s="638">
        <v>0</v>
      </c>
      <c r="P118" s="638">
        <v>0</v>
      </c>
      <c r="Q118" s="638">
        <v>0</v>
      </c>
      <c r="R118" s="638">
        <v>0</v>
      </c>
      <c r="S118" s="638">
        <v>750</v>
      </c>
      <c r="T118" s="638">
        <v>750</v>
      </c>
      <c r="U118" s="638">
        <v>0</v>
      </c>
      <c r="V118" s="638">
        <v>0</v>
      </c>
      <c r="W118" s="638">
        <v>0</v>
      </c>
      <c r="X118" s="638">
        <v>0</v>
      </c>
      <c r="Y118" s="638">
        <v>0</v>
      </c>
      <c r="Z118" s="638">
        <v>0</v>
      </c>
      <c r="AA118" s="638">
        <v>0</v>
      </c>
      <c r="AB118" s="638">
        <v>0</v>
      </c>
      <c r="AC118" s="638">
        <v>0</v>
      </c>
      <c r="AD118" s="638">
        <v>0</v>
      </c>
      <c r="AE118" s="638">
        <v>0</v>
      </c>
      <c r="AF118" s="638">
        <v>0</v>
      </c>
      <c r="AG118" s="638">
        <v>0</v>
      </c>
      <c r="AH118" s="638">
        <v>0</v>
      </c>
      <c r="AI118" s="638">
        <v>0</v>
      </c>
      <c r="AJ118" s="638">
        <v>0</v>
      </c>
      <c r="AK118" s="638">
        <v>0</v>
      </c>
      <c r="AL118" s="638">
        <v>0</v>
      </c>
      <c r="AM118" s="638">
        <v>0</v>
      </c>
      <c r="AN118" s="638">
        <v>0</v>
      </c>
      <c r="AO118" s="638">
        <v>0</v>
      </c>
      <c r="AP118" s="638">
        <v>0</v>
      </c>
      <c r="AQ118" s="638">
        <v>0</v>
      </c>
      <c r="AR118" s="638">
        <v>0</v>
      </c>
      <c r="AS118" s="609">
        <v>750</v>
      </c>
      <c r="AT118" s="140">
        <v>750</v>
      </c>
      <c r="AU118" s="140">
        <v>37.5</v>
      </c>
      <c r="AV118" s="137">
        <v>37.5</v>
      </c>
      <c r="AW118" s="111"/>
    </row>
    <row r="119" spans="1:49">
      <c r="A119" s="149" t="s">
        <v>457</v>
      </c>
      <c r="B119" s="225" t="s">
        <v>735</v>
      </c>
      <c r="C119" s="821" t="s">
        <v>32</v>
      </c>
      <c r="D119" s="821"/>
      <c r="E119" s="821"/>
      <c r="F119" s="821"/>
      <c r="G119" s="821"/>
      <c r="H119" s="821"/>
      <c r="I119" s="821"/>
      <c r="J119" s="821"/>
      <c r="K119" s="821"/>
      <c r="L119" s="821"/>
      <c r="M119" s="821"/>
      <c r="N119" s="821"/>
      <c r="O119" s="821"/>
      <c r="P119" s="821"/>
      <c r="Q119" s="821"/>
      <c r="R119" s="821"/>
      <c r="S119" s="821"/>
      <c r="T119" s="821"/>
      <c r="U119" s="821"/>
      <c r="V119" s="822"/>
      <c r="W119" s="218"/>
      <c r="X119" s="219"/>
      <c r="Y119" s="638">
        <v>0.01</v>
      </c>
      <c r="Z119" s="638">
        <v>1</v>
      </c>
      <c r="AA119" s="638">
        <v>0.01</v>
      </c>
      <c r="AB119" s="638">
        <v>1</v>
      </c>
      <c r="AC119" s="638">
        <v>0.01</v>
      </c>
      <c r="AD119" s="638">
        <v>1</v>
      </c>
      <c r="AE119" s="638">
        <v>0.01</v>
      </c>
      <c r="AF119" s="638">
        <v>1</v>
      </c>
      <c r="AG119" s="638">
        <v>0.01</v>
      </c>
      <c r="AH119" s="638">
        <v>1</v>
      </c>
      <c r="AI119" s="638">
        <v>0.01</v>
      </c>
      <c r="AJ119" s="638">
        <v>1</v>
      </c>
      <c r="AK119" s="638">
        <v>0.01</v>
      </c>
      <c r="AL119" s="638">
        <v>1</v>
      </c>
      <c r="AM119" s="638">
        <v>0.01</v>
      </c>
      <c r="AN119" s="638">
        <v>1</v>
      </c>
      <c r="AO119" s="638">
        <v>0.01</v>
      </c>
      <c r="AP119" s="638">
        <v>1</v>
      </c>
      <c r="AQ119" s="638">
        <v>0.01</v>
      </c>
      <c r="AR119" s="638">
        <v>1</v>
      </c>
      <c r="AS119" s="609">
        <v>0.16</v>
      </c>
      <c r="AT119" s="140">
        <v>16</v>
      </c>
      <c r="AU119" s="140">
        <v>8.0000000000000002E-3</v>
      </c>
      <c r="AV119" s="137">
        <v>0.8</v>
      </c>
    </row>
    <row r="120" spans="1:49">
      <c r="A120" s="149" t="s">
        <v>457</v>
      </c>
      <c r="B120" s="225" t="s">
        <v>736</v>
      </c>
      <c r="C120" s="821" t="s">
        <v>32</v>
      </c>
      <c r="D120" s="821"/>
      <c r="E120" s="821"/>
      <c r="F120" s="821"/>
      <c r="G120" s="821"/>
      <c r="H120" s="821"/>
      <c r="I120" s="821"/>
      <c r="J120" s="821"/>
      <c r="K120" s="821"/>
      <c r="L120" s="821"/>
      <c r="M120" s="821"/>
      <c r="N120" s="821"/>
      <c r="O120" s="821"/>
      <c r="P120" s="821"/>
      <c r="Q120" s="821"/>
      <c r="R120" s="821"/>
      <c r="S120" s="821"/>
      <c r="T120" s="821"/>
      <c r="U120" s="821"/>
      <c r="V120" s="822"/>
      <c r="W120" s="218"/>
      <c r="X120" s="219"/>
      <c r="Y120" s="638">
        <v>0.01</v>
      </c>
      <c r="Z120" s="638">
        <v>1</v>
      </c>
      <c r="AA120" s="638">
        <v>0.01</v>
      </c>
      <c r="AB120" s="638">
        <v>1</v>
      </c>
      <c r="AC120" s="638">
        <v>0.01</v>
      </c>
      <c r="AD120" s="638">
        <v>1</v>
      </c>
      <c r="AE120" s="638">
        <v>0.01</v>
      </c>
      <c r="AF120" s="638">
        <v>1</v>
      </c>
      <c r="AG120" s="638">
        <v>0.01</v>
      </c>
      <c r="AH120" s="638">
        <v>1</v>
      </c>
      <c r="AI120" s="638">
        <v>0.01</v>
      </c>
      <c r="AJ120" s="638">
        <v>1</v>
      </c>
      <c r="AK120" s="638">
        <v>0.01</v>
      </c>
      <c r="AL120" s="638">
        <v>1</v>
      </c>
      <c r="AM120" s="638">
        <v>0.01</v>
      </c>
      <c r="AN120" s="638">
        <v>1</v>
      </c>
      <c r="AO120" s="638">
        <v>0.01</v>
      </c>
      <c r="AP120" s="638">
        <v>1</v>
      </c>
      <c r="AQ120" s="638">
        <v>0.01</v>
      </c>
      <c r="AR120" s="638">
        <v>1</v>
      </c>
      <c r="AS120" s="609">
        <v>0.16</v>
      </c>
      <c r="AT120" s="140">
        <v>16</v>
      </c>
      <c r="AU120" s="140">
        <v>8.0000000000000002E-3</v>
      </c>
      <c r="AV120" s="137">
        <v>0.8</v>
      </c>
    </row>
    <row r="121" spans="1:49">
      <c r="A121" s="149" t="s">
        <v>457</v>
      </c>
      <c r="B121" s="225" t="s">
        <v>737</v>
      </c>
      <c r="C121" s="821" t="s">
        <v>32</v>
      </c>
      <c r="D121" s="821"/>
      <c r="E121" s="821"/>
      <c r="F121" s="821"/>
      <c r="G121" s="821"/>
      <c r="H121" s="821"/>
      <c r="I121" s="821"/>
      <c r="J121" s="821"/>
      <c r="K121" s="821"/>
      <c r="L121" s="821"/>
      <c r="M121" s="821"/>
      <c r="N121" s="821"/>
      <c r="O121" s="821"/>
      <c r="P121" s="821"/>
      <c r="Q121" s="821"/>
      <c r="R121" s="821"/>
      <c r="S121" s="821"/>
      <c r="T121" s="821"/>
      <c r="U121" s="821"/>
      <c r="V121" s="822"/>
      <c r="W121" s="218"/>
      <c r="X121" s="219"/>
      <c r="Y121" s="638">
        <v>0.01</v>
      </c>
      <c r="Z121" s="638">
        <v>1</v>
      </c>
      <c r="AA121" s="638">
        <v>0</v>
      </c>
      <c r="AB121" s="638">
        <v>0</v>
      </c>
      <c r="AC121" s="638">
        <v>0</v>
      </c>
      <c r="AD121" s="638">
        <v>0</v>
      </c>
      <c r="AE121" s="638">
        <v>0</v>
      </c>
      <c r="AF121" s="638">
        <v>0</v>
      </c>
      <c r="AG121" s="638">
        <v>0</v>
      </c>
      <c r="AH121" s="638">
        <v>0</v>
      </c>
      <c r="AI121" s="638">
        <v>0</v>
      </c>
      <c r="AJ121" s="638">
        <v>0</v>
      </c>
      <c r="AK121" s="638">
        <v>0</v>
      </c>
      <c r="AL121" s="638">
        <v>0</v>
      </c>
      <c r="AM121" s="638">
        <v>0</v>
      </c>
      <c r="AN121" s="638">
        <v>0</v>
      </c>
      <c r="AO121" s="638">
        <v>0</v>
      </c>
      <c r="AP121" s="638">
        <v>0</v>
      </c>
      <c r="AQ121" s="638">
        <v>0</v>
      </c>
      <c r="AR121" s="638">
        <v>0</v>
      </c>
      <c r="AS121" s="609">
        <v>9.9999999999999992E-2</v>
      </c>
      <c r="AT121" s="140">
        <v>10</v>
      </c>
      <c r="AU121" s="140">
        <v>4.9999999999999992E-3</v>
      </c>
      <c r="AV121" s="137">
        <v>0.5</v>
      </c>
    </row>
    <row r="122" spans="1:49">
      <c r="A122" s="149" t="s">
        <v>457</v>
      </c>
      <c r="B122" s="128" t="s">
        <v>738</v>
      </c>
      <c r="C122" s="821" t="s">
        <v>32</v>
      </c>
      <c r="D122" s="821"/>
      <c r="E122" s="821"/>
      <c r="F122" s="821"/>
      <c r="G122" s="821"/>
      <c r="H122" s="821"/>
      <c r="I122" s="821"/>
      <c r="J122" s="821"/>
      <c r="K122" s="821"/>
      <c r="L122" s="821"/>
      <c r="M122" s="821"/>
      <c r="N122" s="821"/>
      <c r="O122" s="821"/>
      <c r="P122" s="821"/>
      <c r="Q122" s="821"/>
      <c r="R122" s="821"/>
      <c r="S122" s="821"/>
      <c r="T122" s="821"/>
      <c r="U122" s="821"/>
      <c r="V122" s="822"/>
      <c r="W122" s="218"/>
      <c r="X122" s="219"/>
      <c r="Y122" s="236">
        <v>0.01</v>
      </c>
      <c r="Z122" s="236">
        <v>0.2</v>
      </c>
      <c r="AA122" s="638">
        <v>0</v>
      </c>
      <c r="AB122" s="638">
        <v>0</v>
      </c>
      <c r="AC122" s="638">
        <v>0</v>
      </c>
      <c r="AD122" s="638">
        <v>0</v>
      </c>
      <c r="AE122" s="638">
        <v>0</v>
      </c>
      <c r="AF122" s="638">
        <v>0</v>
      </c>
      <c r="AG122" s="638">
        <v>0</v>
      </c>
      <c r="AH122" s="638">
        <v>0</v>
      </c>
      <c r="AI122" s="638">
        <v>0</v>
      </c>
      <c r="AJ122" s="638">
        <v>0</v>
      </c>
      <c r="AK122" s="638">
        <v>0</v>
      </c>
      <c r="AL122" s="638">
        <v>0</v>
      </c>
      <c r="AM122" s="638">
        <v>0</v>
      </c>
      <c r="AN122" s="638">
        <v>0</v>
      </c>
      <c r="AO122" s="638">
        <v>0</v>
      </c>
      <c r="AP122" s="638">
        <v>0</v>
      </c>
      <c r="AQ122" s="638">
        <v>0</v>
      </c>
      <c r="AR122" s="638">
        <v>0</v>
      </c>
      <c r="AS122" s="609">
        <v>9.9999999999999992E-2</v>
      </c>
      <c r="AT122" s="140">
        <v>1.9999999999999998</v>
      </c>
      <c r="AU122" s="140">
        <v>4.9999999999999992E-3</v>
      </c>
      <c r="AV122" s="137">
        <v>9.9999999999999992E-2</v>
      </c>
    </row>
    <row r="123" spans="1:49">
      <c r="A123" s="149"/>
      <c r="B123" s="12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38"/>
      <c r="AB123" s="638"/>
      <c r="AC123" s="638"/>
      <c r="AD123" s="638"/>
      <c r="AE123" s="638"/>
      <c r="AF123" s="638"/>
      <c r="AG123" s="638"/>
      <c r="AH123" s="638"/>
      <c r="AI123" s="638"/>
      <c r="AJ123" s="638"/>
      <c r="AK123" s="638"/>
      <c r="AL123" s="638"/>
      <c r="AM123" s="638"/>
      <c r="AN123" s="638"/>
      <c r="AO123" s="638"/>
      <c r="AP123" s="638"/>
      <c r="AQ123" s="638"/>
      <c r="AR123" s="638"/>
      <c r="AS123" s="609"/>
      <c r="AT123" s="140"/>
      <c r="AU123" s="140"/>
      <c r="AV123" s="137"/>
    </row>
    <row r="124" spans="1:49">
      <c r="A124" s="627"/>
      <c r="B124" s="128" t="s">
        <v>71</v>
      </c>
      <c r="C124" s="196">
        <v>0.90749999999999997</v>
      </c>
      <c r="D124" s="196">
        <v>0.91500000000000004</v>
      </c>
      <c r="E124" s="196">
        <v>0.22500000000000001</v>
      </c>
      <c r="F124" s="196">
        <v>1.82</v>
      </c>
      <c r="G124" s="196">
        <v>1.0425</v>
      </c>
      <c r="H124" s="196">
        <v>13.514999999999999</v>
      </c>
      <c r="I124" s="196">
        <v>0.13500000000000001</v>
      </c>
      <c r="J124" s="196">
        <v>12.6</v>
      </c>
      <c r="K124" s="196">
        <v>0.14500000000000002</v>
      </c>
      <c r="L124" s="196">
        <v>12.799999999999999</v>
      </c>
      <c r="M124" s="196">
        <v>0.13</v>
      </c>
      <c r="N124" s="196">
        <v>11.299999999999999</v>
      </c>
      <c r="O124" s="196">
        <v>0.01</v>
      </c>
      <c r="P124" s="196">
        <v>0.2</v>
      </c>
      <c r="Q124" s="196">
        <v>77.009999999999991</v>
      </c>
      <c r="R124" s="196">
        <v>89.2</v>
      </c>
      <c r="S124" s="196">
        <v>0.01</v>
      </c>
      <c r="T124" s="196">
        <v>0.2</v>
      </c>
      <c r="U124" s="196">
        <v>0.01</v>
      </c>
      <c r="V124" s="196">
        <v>0.2</v>
      </c>
      <c r="W124" s="196">
        <v>0.01</v>
      </c>
      <c r="X124" s="196">
        <v>0.2</v>
      </c>
      <c r="Y124" s="196">
        <v>0.01</v>
      </c>
      <c r="Z124" s="196">
        <v>0.2</v>
      </c>
      <c r="AA124" s="196">
        <v>0</v>
      </c>
      <c r="AB124" s="196">
        <v>0</v>
      </c>
      <c r="AC124" s="196">
        <v>0</v>
      </c>
      <c r="AD124" s="196">
        <v>0</v>
      </c>
      <c r="AE124" s="196">
        <v>0</v>
      </c>
      <c r="AF124" s="196">
        <v>0</v>
      </c>
      <c r="AG124" s="196">
        <v>0</v>
      </c>
      <c r="AH124" s="196">
        <v>0</v>
      </c>
      <c r="AI124" s="196">
        <v>0</v>
      </c>
      <c r="AJ124" s="196">
        <v>0</v>
      </c>
      <c r="AK124" s="196">
        <v>0</v>
      </c>
      <c r="AL124" s="196">
        <v>0</v>
      </c>
      <c r="AM124" s="196">
        <v>0</v>
      </c>
      <c r="AN124" s="196">
        <v>0</v>
      </c>
      <c r="AO124" s="196">
        <v>0</v>
      </c>
      <c r="AP124" s="196">
        <v>0</v>
      </c>
      <c r="AQ124" s="196">
        <v>0</v>
      </c>
      <c r="AR124" s="196">
        <v>0</v>
      </c>
      <c r="AS124" s="609">
        <v>78.737500000000011</v>
      </c>
      <c r="AT124" s="140">
        <v>142.23499999999996</v>
      </c>
      <c r="AU124" s="140">
        <v>3.9368750000000006</v>
      </c>
      <c r="AV124" s="137">
        <v>7.111749999999998</v>
      </c>
    </row>
    <row r="125" spans="1:49">
      <c r="A125" s="627"/>
      <c r="B125" s="128" t="s">
        <v>72</v>
      </c>
      <c r="C125" s="196">
        <v>0</v>
      </c>
      <c r="D125" s="196">
        <v>0</v>
      </c>
      <c r="E125" s="196">
        <v>0</v>
      </c>
      <c r="F125" s="196">
        <v>0</v>
      </c>
      <c r="G125" s="196">
        <v>0.02</v>
      </c>
      <c r="H125" s="196">
        <v>1.2</v>
      </c>
      <c r="I125" s="196">
        <v>0.02</v>
      </c>
      <c r="J125" s="196">
        <v>1.2</v>
      </c>
      <c r="K125" s="196">
        <v>0.02</v>
      </c>
      <c r="L125" s="196">
        <v>1.2</v>
      </c>
      <c r="M125" s="196">
        <v>750.04</v>
      </c>
      <c r="N125" s="196">
        <v>753.2</v>
      </c>
      <c r="O125" s="196">
        <v>750.04</v>
      </c>
      <c r="P125" s="196">
        <v>753.2</v>
      </c>
      <c r="Q125" s="196">
        <v>750.04</v>
      </c>
      <c r="R125" s="196">
        <v>753.2</v>
      </c>
      <c r="S125" s="196">
        <v>1500.04</v>
      </c>
      <c r="T125" s="196">
        <v>1503.2</v>
      </c>
      <c r="U125" s="196">
        <v>750.04</v>
      </c>
      <c r="V125" s="196">
        <v>753.2</v>
      </c>
      <c r="W125" s="196">
        <v>750.04</v>
      </c>
      <c r="X125" s="196">
        <v>753.2</v>
      </c>
      <c r="Y125" s="196">
        <v>750.04</v>
      </c>
      <c r="Z125" s="196">
        <v>753.2</v>
      </c>
      <c r="AA125" s="196">
        <v>750.02</v>
      </c>
      <c r="AB125" s="196">
        <v>752</v>
      </c>
      <c r="AC125" s="196">
        <v>750.02</v>
      </c>
      <c r="AD125" s="196">
        <v>752</v>
      </c>
      <c r="AE125" s="196">
        <v>750.02</v>
      </c>
      <c r="AF125" s="196">
        <v>752</v>
      </c>
      <c r="AG125" s="196">
        <v>750.02</v>
      </c>
      <c r="AH125" s="196">
        <v>752</v>
      </c>
      <c r="AI125" s="196">
        <v>750.02</v>
      </c>
      <c r="AJ125" s="196">
        <v>752</v>
      </c>
      <c r="AK125" s="196">
        <v>750.02</v>
      </c>
      <c r="AL125" s="196">
        <v>752</v>
      </c>
      <c r="AM125" s="196">
        <v>750.02</v>
      </c>
      <c r="AN125" s="196">
        <v>752</v>
      </c>
      <c r="AO125" s="196">
        <v>750.02</v>
      </c>
      <c r="AP125" s="196">
        <v>752</v>
      </c>
      <c r="AQ125" s="196">
        <v>750.02</v>
      </c>
      <c r="AR125" s="196">
        <v>752</v>
      </c>
      <c r="AS125" s="609">
        <v>12750.520000000004</v>
      </c>
      <c r="AT125" s="140">
        <v>12794</v>
      </c>
      <c r="AU125" s="140">
        <v>637.52600000000018</v>
      </c>
      <c r="AV125" s="137">
        <v>639.70000000000005</v>
      </c>
    </row>
    <row r="126" spans="1:49" s="633" customFormat="1">
      <c r="A126" s="149"/>
      <c r="B126" s="130" t="s">
        <v>22</v>
      </c>
      <c r="C126" s="202">
        <v>0.90749999999999997</v>
      </c>
      <c r="D126" s="202">
        <v>0.91500000000000004</v>
      </c>
      <c r="E126" s="202">
        <v>0.22500000000000001</v>
      </c>
      <c r="F126" s="202">
        <v>1.82</v>
      </c>
      <c r="G126" s="202">
        <v>1.0625</v>
      </c>
      <c r="H126" s="202">
        <v>14.714999999999998</v>
      </c>
      <c r="I126" s="202">
        <v>0.155</v>
      </c>
      <c r="J126" s="202">
        <v>13.799999999999999</v>
      </c>
      <c r="K126" s="202">
        <v>0.16500000000000001</v>
      </c>
      <c r="L126" s="202">
        <v>13.999999999999998</v>
      </c>
      <c r="M126" s="202">
        <v>750.17</v>
      </c>
      <c r="N126" s="202">
        <v>764.5</v>
      </c>
      <c r="O126" s="202">
        <v>750.05</v>
      </c>
      <c r="P126" s="202">
        <v>753.40000000000009</v>
      </c>
      <c r="Q126" s="202">
        <v>827.05</v>
      </c>
      <c r="R126" s="202">
        <v>842.40000000000009</v>
      </c>
      <c r="S126" s="202">
        <v>1500.05</v>
      </c>
      <c r="T126" s="202">
        <v>1503.4</v>
      </c>
      <c r="U126" s="202">
        <v>750.05</v>
      </c>
      <c r="V126" s="202">
        <v>753.40000000000009</v>
      </c>
      <c r="W126" s="202">
        <v>750.05</v>
      </c>
      <c r="X126" s="202">
        <v>753.40000000000009</v>
      </c>
      <c r="Y126" s="202">
        <v>750.05</v>
      </c>
      <c r="Z126" s="202">
        <v>753.40000000000009</v>
      </c>
      <c r="AA126" s="202">
        <v>750.02</v>
      </c>
      <c r="AB126" s="202">
        <v>752</v>
      </c>
      <c r="AC126" s="202">
        <v>750.02</v>
      </c>
      <c r="AD126" s="202">
        <v>752</v>
      </c>
      <c r="AE126" s="202">
        <v>750.02</v>
      </c>
      <c r="AF126" s="202">
        <v>752</v>
      </c>
      <c r="AG126" s="202">
        <v>750.02</v>
      </c>
      <c r="AH126" s="202">
        <v>752</v>
      </c>
      <c r="AI126" s="202">
        <v>750.02</v>
      </c>
      <c r="AJ126" s="202">
        <v>752</v>
      </c>
      <c r="AK126" s="202">
        <v>750.02</v>
      </c>
      <c r="AL126" s="202">
        <v>752</v>
      </c>
      <c r="AM126" s="202">
        <v>750.02</v>
      </c>
      <c r="AN126" s="202">
        <v>752</v>
      </c>
      <c r="AO126" s="202">
        <v>750.02</v>
      </c>
      <c r="AP126" s="202">
        <v>752</v>
      </c>
      <c r="AQ126" s="202">
        <v>750.02</v>
      </c>
      <c r="AR126" s="202">
        <v>752</v>
      </c>
      <c r="AS126" s="612">
        <v>12829.257500000003</v>
      </c>
      <c r="AT126" s="611">
        <v>12936.235000000001</v>
      </c>
      <c r="AU126" s="611">
        <v>641.46287500000017</v>
      </c>
      <c r="AV126" s="613">
        <v>646.81175000000007</v>
      </c>
    </row>
    <row r="127" spans="1:49">
      <c r="A127" s="150"/>
      <c r="B127" s="135"/>
      <c r="C127" s="135"/>
      <c r="D127" s="135"/>
      <c r="E127" s="628"/>
      <c r="F127" s="628"/>
      <c r="G127" s="628"/>
      <c r="H127" s="628"/>
      <c r="I127" s="628"/>
      <c r="J127" s="628"/>
      <c r="K127" s="628"/>
      <c r="L127" s="628"/>
      <c r="M127" s="628"/>
      <c r="N127" s="628"/>
      <c r="O127" s="628"/>
      <c r="P127" s="628"/>
      <c r="Q127" s="628"/>
      <c r="R127" s="628"/>
      <c r="S127" s="628"/>
      <c r="T127" s="628"/>
      <c r="U127" s="628"/>
      <c r="V127" s="628"/>
      <c r="W127" s="628"/>
      <c r="X127" s="628"/>
      <c r="Y127" s="628"/>
      <c r="Z127" s="628"/>
      <c r="AA127" s="628"/>
      <c r="AB127" s="628"/>
      <c r="AC127" s="628"/>
      <c r="AD127" s="628"/>
      <c r="AE127" s="628"/>
      <c r="AF127" s="628"/>
      <c r="AG127" s="628"/>
      <c r="AH127" s="628"/>
      <c r="AI127" s="628"/>
      <c r="AJ127" s="628"/>
      <c r="AK127" s="628"/>
      <c r="AL127" s="628"/>
      <c r="AM127" s="628"/>
      <c r="AN127" s="628"/>
      <c r="AO127" s="628"/>
      <c r="AP127" s="628"/>
      <c r="AQ127" s="628"/>
      <c r="AR127" s="628"/>
      <c r="AS127" s="609"/>
      <c r="AT127" s="140"/>
      <c r="AU127" s="140"/>
      <c r="AV127" s="137"/>
    </row>
    <row r="128" spans="1:49">
      <c r="A128" s="627"/>
      <c r="B128" s="128" t="s">
        <v>15</v>
      </c>
      <c r="C128" s="128">
        <v>1</v>
      </c>
      <c r="D128" s="128">
        <v>1</v>
      </c>
      <c r="E128" s="625">
        <v>0.96618357487922713</v>
      </c>
      <c r="F128" s="625">
        <v>0.96618357487922713</v>
      </c>
      <c r="G128" s="625">
        <v>0.93351070036640305</v>
      </c>
      <c r="H128" s="625">
        <v>0.93351070036640305</v>
      </c>
      <c r="I128" s="625">
        <v>0.90194270566802237</v>
      </c>
      <c r="J128" s="625">
        <v>0.90194270566802237</v>
      </c>
      <c r="K128" s="625">
        <v>0.87144222769857238</v>
      </c>
      <c r="L128" s="625">
        <v>0.87144222769857238</v>
      </c>
      <c r="M128" s="625">
        <v>0.84197316685852419</v>
      </c>
      <c r="N128" s="625">
        <v>0.84197316685852419</v>
      </c>
      <c r="O128" s="625">
        <v>0.81350064430775282</v>
      </c>
      <c r="P128" s="625">
        <v>0.81350064430775282</v>
      </c>
      <c r="Q128" s="625">
        <v>0.78599096068381913</v>
      </c>
      <c r="R128" s="625">
        <v>0.78599096068381913</v>
      </c>
      <c r="S128" s="625">
        <v>0.75941155621625056</v>
      </c>
      <c r="T128" s="625">
        <v>0.75941155621625056</v>
      </c>
      <c r="U128" s="625">
        <v>0.73373097218961414</v>
      </c>
      <c r="V128" s="625">
        <v>0.73373097218961414</v>
      </c>
      <c r="W128" s="625">
        <v>0.70891881370977217</v>
      </c>
      <c r="X128" s="625">
        <v>0.70891881370977217</v>
      </c>
      <c r="Y128" s="625">
        <v>0.68494571372924851</v>
      </c>
      <c r="Z128" s="625">
        <v>0.68494571372924851</v>
      </c>
      <c r="AA128" s="625">
        <v>0.66178329828912896</v>
      </c>
      <c r="AB128" s="625">
        <v>0.66178329828912896</v>
      </c>
      <c r="AC128" s="625">
        <v>0.63940415293635666</v>
      </c>
      <c r="AD128" s="625">
        <v>0.63940415293635666</v>
      </c>
      <c r="AE128" s="625">
        <v>0.61778179027667302</v>
      </c>
      <c r="AF128" s="625">
        <v>0.61778179027667302</v>
      </c>
      <c r="AG128" s="625">
        <v>0.59689061862480497</v>
      </c>
      <c r="AH128" s="625">
        <v>0.59689061862480497</v>
      </c>
      <c r="AI128" s="625">
        <v>0.57670591171478747</v>
      </c>
      <c r="AJ128" s="625">
        <v>0.57670591171478747</v>
      </c>
      <c r="AK128" s="625">
        <v>0.55720377943457733</v>
      </c>
      <c r="AL128" s="625">
        <v>0.55720377943457733</v>
      </c>
      <c r="AM128" s="625">
        <v>0.53836113955031628</v>
      </c>
      <c r="AN128" s="625">
        <v>0.53836113955031628</v>
      </c>
      <c r="AO128" s="625">
        <v>0.52015569038677911</v>
      </c>
      <c r="AP128" s="625">
        <v>0.52015569038677911</v>
      </c>
      <c r="AQ128" s="625">
        <v>0.50256588443167061</v>
      </c>
      <c r="AR128" s="625">
        <v>0.50256588443167061</v>
      </c>
      <c r="AS128" s="609"/>
      <c r="AT128" s="140"/>
      <c r="AU128" s="140"/>
      <c r="AV128" s="137"/>
      <c r="AW128" s="621"/>
    </row>
    <row r="129" spans="1:49" ht="13.5" thickBot="1">
      <c r="A129" s="629"/>
      <c r="B129" s="20" t="s">
        <v>16</v>
      </c>
      <c r="C129" s="620">
        <v>0.90749999999999997</v>
      </c>
      <c r="D129" s="620">
        <v>0.91500000000000004</v>
      </c>
      <c r="E129" s="620">
        <v>0.21739130434782611</v>
      </c>
      <c r="F129" s="620">
        <v>1.7584541062801935</v>
      </c>
      <c r="G129" s="620">
        <v>0.99185511913930324</v>
      </c>
      <c r="H129" s="620">
        <v>13.73660995589162</v>
      </c>
      <c r="I129" s="620">
        <v>0.13980111937854348</v>
      </c>
      <c r="J129" s="620">
        <v>12.446809338218708</v>
      </c>
      <c r="K129" s="620">
        <v>0.14378796757026446</v>
      </c>
      <c r="L129" s="620">
        <v>12.200191187780012</v>
      </c>
      <c r="M129" s="620">
        <v>631.6230105822591</v>
      </c>
      <c r="N129" s="620">
        <v>643.68848606334177</v>
      </c>
      <c r="O129" s="620">
        <v>610.16615826302996</v>
      </c>
      <c r="P129" s="620">
        <v>612.891385421461</v>
      </c>
      <c r="Q129" s="620">
        <v>650.05382403355259</v>
      </c>
      <c r="R129" s="620">
        <v>662.11878528004934</v>
      </c>
      <c r="S129" s="620">
        <v>1139.1553049021866</v>
      </c>
      <c r="T129" s="620">
        <v>1141.6993336155113</v>
      </c>
      <c r="U129" s="620">
        <v>550.33491569082003</v>
      </c>
      <c r="V129" s="620">
        <v>552.79291444765533</v>
      </c>
      <c r="W129" s="620">
        <v>531.72455622301459</v>
      </c>
      <c r="X129" s="620">
        <v>534.09943424894243</v>
      </c>
      <c r="Y129" s="620">
        <v>513.74353258262283</v>
      </c>
      <c r="Z129" s="620">
        <v>516.03810072361591</v>
      </c>
      <c r="AA129" s="620">
        <v>496.35070938281251</v>
      </c>
      <c r="AB129" s="620">
        <v>497.66104031342496</v>
      </c>
      <c r="AC129" s="620">
        <v>479.56590278532622</v>
      </c>
      <c r="AD129" s="620">
        <v>480.83192300814022</v>
      </c>
      <c r="AE129" s="620">
        <v>463.34869834331028</v>
      </c>
      <c r="AF129" s="620">
        <v>464.57190628805813</v>
      </c>
      <c r="AG129" s="620">
        <v>447.67990178097619</v>
      </c>
      <c r="AH129" s="620">
        <v>448.86174520585331</v>
      </c>
      <c r="AI129" s="620">
        <v>432.54096790432487</v>
      </c>
      <c r="AJ129" s="620">
        <v>433.6828456095202</v>
      </c>
      <c r="AK129" s="620">
        <v>417.91397865152169</v>
      </c>
      <c r="AL129" s="620">
        <v>419.01724213480213</v>
      </c>
      <c r="AM129" s="620">
        <v>403.78162188552818</v>
      </c>
      <c r="AN129" s="620">
        <v>404.84757694183781</v>
      </c>
      <c r="AO129" s="620">
        <v>390.12717090389208</v>
      </c>
      <c r="AP129" s="620">
        <v>391.15707917085791</v>
      </c>
      <c r="AQ129" s="620">
        <v>376.93446464144159</v>
      </c>
      <c r="AR129" s="620">
        <v>377.92954509261631</v>
      </c>
      <c r="AS129" s="615">
        <v>8536.5375540670539</v>
      </c>
      <c r="AT129" s="634">
        <v>8622.0314081538581</v>
      </c>
      <c r="AU129" s="614"/>
      <c r="AV129" s="632"/>
      <c r="AW129" s="621"/>
    </row>
    <row r="130" spans="1:49">
      <c r="AS130" s="642"/>
    </row>
    <row r="131" spans="1:49">
      <c r="AS131" s="118"/>
    </row>
    <row r="132" spans="1:49">
      <c r="AS132" s="118"/>
      <c r="AV132" s="118"/>
    </row>
    <row r="133" spans="1:49" ht="25.5" customHeight="1" thickBot="1">
      <c r="A133" s="667" t="s">
        <v>741</v>
      </c>
      <c r="B133" s="667"/>
      <c r="C133" s="667"/>
      <c r="D133" s="667"/>
      <c r="E133" s="667"/>
      <c r="F133" s="667"/>
      <c r="G133" s="667"/>
      <c r="H133" s="667"/>
      <c r="I133" s="667"/>
      <c r="J133" s="667"/>
      <c r="K133" s="667"/>
      <c r="L133" s="667"/>
      <c r="M133" s="667"/>
      <c r="N133" s="667"/>
      <c r="O133" s="667"/>
      <c r="P133" s="667"/>
      <c r="Q133" s="667"/>
      <c r="R133" s="667"/>
      <c r="S133" s="667"/>
      <c r="T133" s="667"/>
      <c r="U133" s="667"/>
      <c r="V133" s="667"/>
      <c r="W133" s="667"/>
      <c r="X133" s="667"/>
      <c r="Y133" s="667"/>
      <c r="Z133" s="667"/>
      <c r="AA133" s="667"/>
      <c r="AB133" s="667"/>
      <c r="AC133" s="667"/>
      <c r="AD133" s="667"/>
      <c r="AE133" s="667"/>
      <c r="AF133" s="667"/>
      <c r="AG133" s="667"/>
      <c r="AH133" s="667"/>
      <c r="AI133" s="667"/>
      <c r="AJ133" s="667"/>
      <c r="AK133" s="667"/>
      <c r="AL133" s="667"/>
      <c r="AM133" s="667"/>
      <c r="AN133" s="667"/>
      <c r="AO133" s="667"/>
      <c r="AP133" s="667"/>
      <c r="AQ133" s="667"/>
      <c r="AR133" s="667"/>
      <c r="AS133" s="667"/>
      <c r="AT133" s="667"/>
      <c r="AU133" s="667"/>
      <c r="AV133" s="667"/>
      <c r="AW133" s="111"/>
    </row>
    <row r="134" spans="1:49" ht="12.75" customHeight="1">
      <c r="A134" s="11" t="s">
        <v>2</v>
      </c>
      <c r="B134" s="16" t="s">
        <v>3</v>
      </c>
      <c r="C134" s="717" t="s">
        <v>58</v>
      </c>
      <c r="D134" s="717"/>
      <c r="E134" s="718">
        <v>2013</v>
      </c>
      <c r="F134" s="718"/>
      <c r="G134" s="718">
        <v>2014</v>
      </c>
      <c r="H134" s="718"/>
      <c r="I134" s="718">
        <v>2015</v>
      </c>
      <c r="J134" s="718"/>
      <c r="K134" s="718">
        <v>2016</v>
      </c>
      <c r="L134" s="718"/>
      <c r="M134" s="718">
        <v>2017</v>
      </c>
      <c r="N134" s="718"/>
      <c r="O134" s="718">
        <v>2018</v>
      </c>
      <c r="P134" s="718"/>
      <c r="Q134" s="718">
        <v>2019</v>
      </c>
      <c r="R134" s="718"/>
      <c r="S134" s="718">
        <v>2020</v>
      </c>
      <c r="T134" s="718"/>
      <c r="U134" s="718">
        <v>2021</v>
      </c>
      <c r="V134" s="718"/>
      <c r="W134" s="718">
        <v>2022</v>
      </c>
      <c r="X134" s="718"/>
      <c r="Y134" s="718">
        <v>2023</v>
      </c>
      <c r="Z134" s="718"/>
      <c r="AA134" s="718">
        <v>2024</v>
      </c>
      <c r="AB134" s="718"/>
      <c r="AC134" s="718">
        <v>2025</v>
      </c>
      <c r="AD134" s="718"/>
      <c r="AE134" s="718">
        <v>2026</v>
      </c>
      <c r="AF134" s="718"/>
      <c r="AG134" s="718">
        <v>2027</v>
      </c>
      <c r="AH134" s="718"/>
      <c r="AI134" s="718">
        <v>2028</v>
      </c>
      <c r="AJ134" s="718"/>
      <c r="AK134" s="718">
        <v>2029</v>
      </c>
      <c r="AL134" s="718"/>
      <c r="AM134" s="718">
        <v>2030</v>
      </c>
      <c r="AN134" s="718"/>
      <c r="AO134" s="718">
        <v>2031</v>
      </c>
      <c r="AP134" s="718"/>
      <c r="AQ134" s="718">
        <v>2032</v>
      </c>
      <c r="AR134" s="719"/>
      <c r="AS134" s="720" t="s">
        <v>4</v>
      </c>
      <c r="AT134" s="721"/>
      <c r="AU134" s="722" t="s">
        <v>138</v>
      </c>
      <c r="AV134" s="723"/>
      <c r="AW134" s="111"/>
    </row>
    <row r="135" spans="1:49" ht="13.5" thickBot="1">
      <c r="A135" s="19" t="s">
        <v>6</v>
      </c>
      <c r="B135" s="20" t="s">
        <v>7</v>
      </c>
      <c r="C135" s="620">
        <v>0</v>
      </c>
      <c r="D135" s="620">
        <v>0</v>
      </c>
      <c r="E135" s="115">
        <v>1</v>
      </c>
      <c r="F135" s="115">
        <v>1</v>
      </c>
      <c r="G135" s="115">
        <v>2</v>
      </c>
      <c r="H135" s="115">
        <v>2</v>
      </c>
      <c r="I135" s="115">
        <v>3</v>
      </c>
      <c r="J135" s="115">
        <v>3</v>
      </c>
      <c r="K135" s="115">
        <v>4</v>
      </c>
      <c r="L135" s="115">
        <v>4</v>
      </c>
      <c r="M135" s="115">
        <v>5</v>
      </c>
      <c r="N135" s="115">
        <v>5</v>
      </c>
      <c r="O135" s="115">
        <v>6</v>
      </c>
      <c r="P135" s="115">
        <v>6</v>
      </c>
      <c r="Q135" s="115">
        <v>7</v>
      </c>
      <c r="R135" s="115"/>
      <c r="S135" s="115">
        <v>8</v>
      </c>
      <c r="T135" s="115"/>
      <c r="U135" s="115">
        <v>9</v>
      </c>
      <c r="V135" s="115"/>
      <c r="W135" s="115">
        <v>10</v>
      </c>
      <c r="X135" s="115"/>
      <c r="Y135" s="115">
        <v>11</v>
      </c>
      <c r="Z135" s="115"/>
      <c r="AA135" s="115">
        <v>12</v>
      </c>
      <c r="AB135" s="115"/>
      <c r="AC135" s="115">
        <v>13</v>
      </c>
      <c r="AD135" s="115">
        <v>13</v>
      </c>
      <c r="AE135" s="115">
        <v>14</v>
      </c>
      <c r="AF135" s="115">
        <v>14</v>
      </c>
      <c r="AG135" s="115">
        <v>15</v>
      </c>
      <c r="AH135" s="115">
        <v>15</v>
      </c>
      <c r="AI135" s="115">
        <v>16</v>
      </c>
      <c r="AJ135" s="115">
        <v>16</v>
      </c>
      <c r="AK135" s="115">
        <v>17</v>
      </c>
      <c r="AL135" s="115">
        <v>17</v>
      </c>
      <c r="AM135" s="115">
        <v>18</v>
      </c>
      <c r="AN135" s="115">
        <v>18</v>
      </c>
      <c r="AO135" s="115">
        <v>19</v>
      </c>
      <c r="AP135" s="115">
        <v>19</v>
      </c>
      <c r="AQ135" s="115">
        <v>20</v>
      </c>
      <c r="AR135" s="115">
        <v>20</v>
      </c>
      <c r="AS135" s="724"/>
      <c r="AT135" s="725"/>
      <c r="AU135" s="726"/>
      <c r="AV135" s="727"/>
      <c r="AW135" s="111"/>
    </row>
    <row r="136" spans="1:49">
      <c r="A136" s="205"/>
      <c r="B136" s="117" t="s">
        <v>76</v>
      </c>
      <c r="C136" s="225" t="s">
        <v>691</v>
      </c>
      <c r="D136" s="225" t="s">
        <v>692</v>
      </c>
      <c r="E136" s="225" t="s">
        <v>691</v>
      </c>
      <c r="F136" s="225" t="s">
        <v>692</v>
      </c>
      <c r="G136" s="225" t="s">
        <v>691</v>
      </c>
      <c r="H136" s="225" t="s">
        <v>692</v>
      </c>
      <c r="I136" s="225" t="s">
        <v>691</v>
      </c>
      <c r="J136" s="225" t="s">
        <v>692</v>
      </c>
      <c r="K136" s="225" t="s">
        <v>691</v>
      </c>
      <c r="L136" s="225" t="s">
        <v>692</v>
      </c>
      <c r="M136" s="225" t="s">
        <v>691</v>
      </c>
      <c r="N136" s="225" t="s">
        <v>692</v>
      </c>
      <c r="O136" s="225" t="s">
        <v>691</v>
      </c>
      <c r="P136" s="225" t="s">
        <v>692</v>
      </c>
      <c r="Q136" s="225" t="s">
        <v>691</v>
      </c>
      <c r="R136" s="225" t="s">
        <v>692</v>
      </c>
      <c r="S136" s="225" t="s">
        <v>691</v>
      </c>
      <c r="T136" s="225" t="s">
        <v>692</v>
      </c>
      <c r="U136" s="225" t="s">
        <v>691</v>
      </c>
      <c r="V136" s="225" t="s">
        <v>692</v>
      </c>
      <c r="W136" s="225" t="s">
        <v>691</v>
      </c>
      <c r="X136" s="225" t="s">
        <v>692</v>
      </c>
      <c r="Y136" s="225" t="s">
        <v>691</v>
      </c>
      <c r="Z136" s="225" t="s">
        <v>692</v>
      </c>
      <c r="AA136" s="225" t="s">
        <v>691</v>
      </c>
      <c r="AB136" s="225" t="s">
        <v>692</v>
      </c>
      <c r="AC136" s="225" t="s">
        <v>691</v>
      </c>
      <c r="AD136" s="225" t="s">
        <v>692</v>
      </c>
      <c r="AE136" s="225" t="s">
        <v>691</v>
      </c>
      <c r="AF136" s="225" t="s">
        <v>692</v>
      </c>
      <c r="AG136" s="225" t="s">
        <v>691</v>
      </c>
      <c r="AH136" s="225" t="s">
        <v>692</v>
      </c>
      <c r="AI136" s="225" t="s">
        <v>691</v>
      </c>
      <c r="AJ136" s="225" t="s">
        <v>692</v>
      </c>
      <c r="AK136" s="225" t="s">
        <v>691</v>
      </c>
      <c r="AL136" s="225" t="s">
        <v>692</v>
      </c>
      <c r="AM136" s="225" t="s">
        <v>691</v>
      </c>
      <c r="AN136" s="225" t="s">
        <v>692</v>
      </c>
      <c r="AO136" s="225" t="s">
        <v>691</v>
      </c>
      <c r="AP136" s="225" t="s">
        <v>692</v>
      </c>
      <c r="AQ136" s="225" t="s">
        <v>691</v>
      </c>
      <c r="AR136" s="225" t="s">
        <v>692</v>
      </c>
      <c r="AS136" s="622" t="s">
        <v>691</v>
      </c>
      <c r="AT136" s="225" t="s">
        <v>692</v>
      </c>
      <c r="AU136" s="225" t="s">
        <v>691</v>
      </c>
      <c r="AV136" s="623" t="s">
        <v>692</v>
      </c>
      <c r="AW136" s="111"/>
    </row>
    <row r="137" spans="1:49">
      <c r="A137" s="149" t="s">
        <v>68</v>
      </c>
      <c r="B137" s="128" t="s">
        <v>742</v>
      </c>
      <c r="C137" s="640">
        <v>6.3E-3</v>
      </c>
      <c r="D137" s="640">
        <v>6.3E-3</v>
      </c>
      <c r="E137" s="637">
        <v>0</v>
      </c>
      <c r="F137" s="637">
        <v>0</v>
      </c>
      <c r="G137" s="637">
        <v>0</v>
      </c>
      <c r="H137" s="637">
        <v>0</v>
      </c>
      <c r="I137" s="640">
        <v>0</v>
      </c>
      <c r="J137" s="640">
        <v>0</v>
      </c>
      <c r="K137" s="640">
        <v>0</v>
      </c>
      <c r="L137" s="640">
        <v>0</v>
      </c>
      <c r="M137" s="640">
        <v>0</v>
      </c>
      <c r="N137" s="640">
        <v>0</v>
      </c>
      <c r="O137" s="640">
        <v>0</v>
      </c>
      <c r="P137" s="640">
        <v>0</v>
      </c>
      <c r="Q137" s="640">
        <v>0</v>
      </c>
      <c r="R137" s="640">
        <v>0</v>
      </c>
      <c r="S137" s="640">
        <v>0</v>
      </c>
      <c r="T137" s="640">
        <v>0</v>
      </c>
      <c r="U137" s="640">
        <v>0</v>
      </c>
      <c r="V137" s="640">
        <v>0</v>
      </c>
      <c r="W137" s="640">
        <v>0</v>
      </c>
      <c r="X137" s="640">
        <v>0</v>
      </c>
      <c r="Y137" s="640">
        <v>0</v>
      </c>
      <c r="Z137" s="640">
        <v>0</v>
      </c>
      <c r="AA137" s="640">
        <v>0</v>
      </c>
      <c r="AB137" s="640">
        <v>0</v>
      </c>
      <c r="AC137" s="640">
        <v>0</v>
      </c>
      <c r="AD137" s="640">
        <v>0</v>
      </c>
      <c r="AE137" s="640">
        <v>0</v>
      </c>
      <c r="AF137" s="640">
        <v>0</v>
      </c>
      <c r="AG137" s="640">
        <v>0</v>
      </c>
      <c r="AH137" s="640">
        <v>0</v>
      </c>
      <c r="AI137" s="640">
        <v>0</v>
      </c>
      <c r="AJ137" s="640">
        <v>0</v>
      </c>
      <c r="AK137" s="640">
        <v>0</v>
      </c>
      <c r="AL137" s="640">
        <v>0</v>
      </c>
      <c r="AM137" s="640">
        <v>0</v>
      </c>
      <c r="AN137" s="640">
        <v>0</v>
      </c>
      <c r="AO137" s="640">
        <v>0</v>
      </c>
      <c r="AP137" s="640">
        <v>0</v>
      </c>
      <c r="AQ137" s="640">
        <v>0</v>
      </c>
      <c r="AR137" s="640">
        <v>0</v>
      </c>
      <c r="AS137" s="241">
        <v>0</v>
      </c>
      <c r="AT137" s="610">
        <v>0</v>
      </c>
      <c r="AU137" s="610">
        <v>0</v>
      </c>
      <c r="AV137" s="317">
        <v>0</v>
      </c>
      <c r="AW137" s="111"/>
    </row>
    <row r="138" spans="1:49">
      <c r="A138" s="149" t="s">
        <v>68</v>
      </c>
      <c r="B138" s="128" t="s">
        <v>724</v>
      </c>
      <c r="C138" s="640">
        <v>7.4999999999999997E-3</v>
      </c>
      <c r="D138" s="640">
        <v>1.4999999999999999E-2</v>
      </c>
      <c r="E138" s="637">
        <v>1.4999999999999999E-2</v>
      </c>
      <c r="F138" s="637">
        <v>0.03</v>
      </c>
      <c r="G138" s="640">
        <v>7.4999999999999997E-3</v>
      </c>
      <c r="H138" s="640">
        <v>1.4999999999999999E-2</v>
      </c>
      <c r="I138" s="640">
        <v>0</v>
      </c>
      <c r="J138" s="640">
        <v>0</v>
      </c>
      <c r="K138" s="640">
        <v>0</v>
      </c>
      <c r="L138" s="640">
        <v>0</v>
      </c>
      <c r="M138" s="640">
        <v>0</v>
      </c>
      <c r="N138" s="640">
        <v>0</v>
      </c>
      <c r="O138" s="640">
        <v>0</v>
      </c>
      <c r="P138" s="640">
        <v>0</v>
      </c>
      <c r="Q138" s="640">
        <v>0</v>
      </c>
      <c r="R138" s="640">
        <v>0</v>
      </c>
      <c r="S138" s="640">
        <v>0</v>
      </c>
      <c r="T138" s="640">
        <v>0</v>
      </c>
      <c r="U138" s="640">
        <v>0</v>
      </c>
      <c r="V138" s="640">
        <v>0</v>
      </c>
      <c r="W138" s="640">
        <v>0</v>
      </c>
      <c r="X138" s="640">
        <v>0</v>
      </c>
      <c r="Y138" s="640">
        <v>0</v>
      </c>
      <c r="Z138" s="640">
        <v>0</v>
      </c>
      <c r="AA138" s="640">
        <v>0</v>
      </c>
      <c r="AB138" s="640">
        <v>0</v>
      </c>
      <c r="AC138" s="640">
        <v>0</v>
      </c>
      <c r="AD138" s="640">
        <v>0</v>
      </c>
      <c r="AE138" s="640">
        <v>0</v>
      </c>
      <c r="AF138" s="640">
        <v>0</v>
      </c>
      <c r="AG138" s="640">
        <v>0</v>
      </c>
      <c r="AH138" s="640">
        <v>0</v>
      </c>
      <c r="AI138" s="640">
        <v>0</v>
      </c>
      <c r="AJ138" s="640">
        <v>0</v>
      </c>
      <c r="AK138" s="640">
        <v>0</v>
      </c>
      <c r="AL138" s="640">
        <v>0</v>
      </c>
      <c r="AM138" s="640">
        <v>0</v>
      </c>
      <c r="AN138" s="640">
        <v>0</v>
      </c>
      <c r="AO138" s="640">
        <v>0</v>
      </c>
      <c r="AP138" s="640">
        <v>0</v>
      </c>
      <c r="AQ138" s="640">
        <v>0</v>
      </c>
      <c r="AR138" s="640">
        <v>0</v>
      </c>
      <c r="AS138" s="241">
        <v>2.2499999999999999E-2</v>
      </c>
      <c r="AT138" s="610">
        <v>4.4999999999999998E-2</v>
      </c>
      <c r="AU138" s="610">
        <v>1.1249999999999999E-3</v>
      </c>
      <c r="AV138" s="317">
        <v>2.2499999999999998E-3</v>
      </c>
      <c r="AW138" s="111"/>
    </row>
    <row r="139" spans="1:49">
      <c r="A139" s="149" t="s">
        <v>68</v>
      </c>
      <c r="B139" s="128" t="s">
        <v>743</v>
      </c>
      <c r="C139" s="640">
        <v>8.0000000000000002E-3</v>
      </c>
      <c r="D139" s="640">
        <v>0.03</v>
      </c>
      <c r="E139" s="637">
        <v>1.4999999999999999E-2</v>
      </c>
      <c r="F139" s="637">
        <v>0.06</v>
      </c>
      <c r="G139" s="640">
        <v>7.4999999999999997E-3</v>
      </c>
      <c r="H139" s="640">
        <v>0.03</v>
      </c>
      <c r="I139" s="640">
        <v>0</v>
      </c>
      <c r="J139" s="640">
        <v>0</v>
      </c>
      <c r="K139" s="640">
        <v>0</v>
      </c>
      <c r="L139" s="640">
        <v>0</v>
      </c>
      <c r="M139" s="640">
        <v>0</v>
      </c>
      <c r="N139" s="640">
        <v>0</v>
      </c>
      <c r="O139" s="640">
        <v>0</v>
      </c>
      <c r="P139" s="640">
        <v>0</v>
      </c>
      <c r="Q139" s="640">
        <v>0</v>
      </c>
      <c r="R139" s="640">
        <v>0</v>
      </c>
      <c r="S139" s="640">
        <v>0</v>
      </c>
      <c r="T139" s="640">
        <v>0</v>
      </c>
      <c r="U139" s="640">
        <v>0</v>
      </c>
      <c r="V139" s="640">
        <v>0</v>
      </c>
      <c r="W139" s="640">
        <v>0</v>
      </c>
      <c r="X139" s="640">
        <v>0</v>
      </c>
      <c r="Y139" s="640">
        <v>0</v>
      </c>
      <c r="Z139" s="640">
        <v>0</v>
      </c>
      <c r="AA139" s="640">
        <v>0</v>
      </c>
      <c r="AB139" s="640">
        <v>0</v>
      </c>
      <c r="AC139" s="640">
        <v>0</v>
      </c>
      <c r="AD139" s="640">
        <v>0</v>
      </c>
      <c r="AE139" s="640">
        <v>0</v>
      </c>
      <c r="AF139" s="640">
        <v>0</v>
      </c>
      <c r="AG139" s="640">
        <v>0</v>
      </c>
      <c r="AH139" s="640">
        <v>0</v>
      </c>
      <c r="AI139" s="640">
        <v>0</v>
      </c>
      <c r="AJ139" s="640">
        <v>0</v>
      </c>
      <c r="AK139" s="640">
        <v>0</v>
      </c>
      <c r="AL139" s="640">
        <v>0</v>
      </c>
      <c r="AM139" s="640">
        <v>0</v>
      </c>
      <c r="AN139" s="640">
        <v>0</v>
      </c>
      <c r="AO139" s="640">
        <v>0</v>
      </c>
      <c r="AP139" s="640">
        <v>0</v>
      </c>
      <c r="AQ139" s="640">
        <v>0</v>
      </c>
      <c r="AR139" s="640">
        <v>0</v>
      </c>
      <c r="AS139" s="241">
        <v>2.2499999999999999E-2</v>
      </c>
      <c r="AT139" s="610">
        <v>0.09</v>
      </c>
      <c r="AU139" s="610">
        <v>1.1249999999999999E-3</v>
      </c>
      <c r="AV139" s="317">
        <v>4.4999999999999997E-3</v>
      </c>
      <c r="AW139" s="111"/>
    </row>
    <row r="140" spans="1:49">
      <c r="A140" s="149" t="s">
        <v>740</v>
      </c>
      <c r="B140" s="128" t="s">
        <v>744</v>
      </c>
      <c r="C140" s="640">
        <v>0.4</v>
      </c>
      <c r="D140" s="640">
        <v>0.4</v>
      </c>
      <c r="E140" s="640">
        <v>0.4</v>
      </c>
      <c r="F140" s="640">
        <v>0.4</v>
      </c>
      <c r="G140" s="640">
        <v>0</v>
      </c>
      <c r="H140" s="640">
        <v>0</v>
      </c>
      <c r="I140" s="640">
        <v>0</v>
      </c>
      <c r="J140" s="640">
        <v>0</v>
      </c>
      <c r="K140" s="640">
        <v>0</v>
      </c>
      <c r="L140" s="640">
        <v>0</v>
      </c>
      <c r="M140" s="640">
        <v>0</v>
      </c>
      <c r="N140" s="640">
        <v>0</v>
      </c>
      <c r="O140" s="640">
        <v>0</v>
      </c>
      <c r="P140" s="640">
        <v>0</v>
      </c>
      <c r="Q140" s="640">
        <v>0</v>
      </c>
      <c r="R140" s="640">
        <v>0</v>
      </c>
      <c r="S140" s="640">
        <v>0</v>
      </c>
      <c r="T140" s="640">
        <v>0</v>
      </c>
      <c r="U140" s="640">
        <v>0</v>
      </c>
      <c r="V140" s="640">
        <v>0</v>
      </c>
      <c r="W140" s="640">
        <v>0</v>
      </c>
      <c r="X140" s="640">
        <v>0</v>
      </c>
      <c r="Y140" s="640">
        <v>0</v>
      </c>
      <c r="Z140" s="640">
        <v>0</v>
      </c>
      <c r="AA140" s="640">
        <v>0</v>
      </c>
      <c r="AB140" s="640">
        <v>0</v>
      </c>
      <c r="AC140" s="640">
        <v>0</v>
      </c>
      <c r="AD140" s="640">
        <v>0</v>
      </c>
      <c r="AE140" s="640">
        <v>0</v>
      </c>
      <c r="AF140" s="640">
        <v>0</v>
      </c>
      <c r="AG140" s="640">
        <v>0</v>
      </c>
      <c r="AH140" s="640">
        <v>0</v>
      </c>
      <c r="AI140" s="640">
        <v>0</v>
      </c>
      <c r="AJ140" s="640">
        <v>0</v>
      </c>
      <c r="AK140" s="640">
        <v>0</v>
      </c>
      <c r="AL140" s="640">
        <v>0</v>
      </c>
      <c r="AM140" s="640">
        <v>0</v>
      </c>
      <c r="AN140" s="640">
        <v>0</v>
      </c>
      <c r="AO140" s="640">
        <v>0</v>
      </c>
      <c r="AP140" s="640">
        <v>0</v>
      </c>
      <c r="AQ140" s="640">
        <v>0</v>
      </c>
      <c r="AR140" s="640">
        <v>0</v>
      </c>
      <c r="AS140" s="241">
        <v>0.4</v>
      </c>
      <c r="AT140" s="610">
        <v>0.4</v>
      </c>
      <c r="AU140" s="610">
        <v>0.02</v>
      </c>
      <c r="AV140" s="317">
        <v>0.02</v>
      </c>
      <c r="AW140" s="111"/>
    </row>
    <row r="141" spans="1:49">
      <c r="A141" s="149" t="s">
        <v>740</v>
      </c>
      <c r="B141" s="128" t="s">
        <v>745</v>
      </c>
      <c r="C141" s="640">
        <v>4.4999999999999998E-2</v>
      </c>
      <c r="D141" s="640">
        <v>4.4999999999999998E-2</v>
      </c>
      <c r="E141" s="640">
        <v>0.09</v>
      </c>
      <c r="F141" s="640">
        <v>0.09</v>
      </c>
      <c r="G141" s="640">
        <v>4.4999999999999998E-2</v>
      </c>
      <c r="H141" s="640">
        <v>4.4999999999999998E-2</v>
      </c>
      <c r="I141" s="640">
        <v>0</v>
      </c>
      <c r="J141" s="640">
        <v>0</v>
      </c>
      <c r="K141" s="640">
        <v>0</v>
      </c>
      <c r="L141" s="640">
        <v>0</v>
      </c>
      <c r="M141" s="640">
        <v>0</v>
      </c>
      <c r="N141" s="640">
        <v>0</v>
      </c>
      <c r="O141" s="640">
        <v>0</v>
      </c>
      <c r="P141" s="640">
        <v>0</v>
      </c>
      <c r="Q141" s="640">
        <v>0</v>
      </c>
      <c r="R141" s="640">
        <v>0</v>
      </c>
      <c r="S141" s="640">
        <v>0</v>
      </c>
      <c r="T141" s="640">
        <v>0</v>
      </c>
      <c r="U141" s="640">
        <v>0</v>
      </c>
      <c r="V141" s="640">
        <v>0</v>
      </c>
      <c r="W141" s="640">
        <v>0</v>
      </c>
      <c r="X141" s="640">
        <v>0</v>
      </c>
      <c r="Y141" s="640">
        <v>0</v>
      </c>
      <c r="Z141" s="640">
        <v>0</v>
      </c>
      <c r="AA141" s="640">
        <v>0</v>
      </c>
      <c r="AB141" s="640">
        <v>0</v>
      </c>
      <c r="AC141" s="640">
        <v>0</v>
      </c>
      <c r="AD141" s="640">
        <v>0</v>
      </c>
      <c r="AE141" s="640">
        <v>0</v>
      </c>
      <c r="AF141" s="640">
        <v>0</v>
      </c>
      <c r="AG141" s="640">
        <v>0</v>
      </c>
      <c r="AH141" s="640">
        <v>0</v>
      </c>
      <c r="AI141" s="640">
        <v>0</v>
      </c>
      <c r="AJ141" s="640">
        <v>0</v>
      </c>
      <c r="AK141" s="640">
        <v>0</v>
      </c>
      <c r="AL141" s="640">
        <v>0</v>
      </c>
      <c r="AM141" s="640">
        <v>0</v>
      </c>
      <c r="AN141" s="640">
        <v>0</v>
      </c>
      <c r="AO141" s="640">
        <v>0</v>
      </c>
      <c r="AP141" s="640">
        <v>0</v>
      </c>
      <c r="AQ141" s="640">
        <v>0</v>
      </c>
      <c r="AR141" s="640">
        <v>0</v>
      </c>
      <c r="AS141" s="241">
        <v>0.13500000000000001</v>
      </c>
      <c r="AT141" s="610">
        <v>0.13500000000000001</v>
      </c>
      <c r="AU141" s="610">
        <v>6.7500000000000008E-3</v>
      </c>
      <c r="AV141" s="317">
        <v>6.7500000000000008E-3</v>
      </c>
      <c r="AW141" s="111"/>
    </row>
    <row r="142" spans="1:49">
      <c r="A142" s="149" t="s">
        <v>149</v>
      </c>
      <c r="B142" s="128" t="s">
        <v>746</v>
      </c>
      <c r="C142" s="640">
        <v>0</v>
      </c>
      <c r="D142" s="640">
        <v>0</v>
      </c>
      <c r="E142" s="640">
        <v>0</v>
      </c>
      <c r="F142" s="640">
        <v>0</v>
      </c>
      <c r="G142" s="640">
        <v>0.5</v>
      </c>
      <c r="H142" s="640">
        <v>0.5</v>
      </c>
      <c r="I142" s="640">
        <v>0</v>
      </c>
      <c r="J142" s="640">
        <v>0</v>
      </c>
      <c r="K142" s="640">
        <v>0</v>
      </c>
      <c r="L142" s="640">
        <v>0</v>
      </c>
      <c r="M142" s="640">
        <v>0</v>
      </c>
      <c r="N142" s="640">
        <v>0</v>
      </c>
      <c r="O142" s="640">
        <v>0</v>
      </c>
      <c r="P142" s="640">
        <v>0</v>
      </c>
      <c r="Q142" s="640">
        <v>0</v>
      </c>
      <c r="R142" s="640">
        <v>0</v>
      </c>
      <c r="S142" s="640">
        <v>0</v>
      </c>
      <c r="T142" s="640">
        <v>0</v>
      </c>
      <c r="U142" s="640">
        <v>0</v>
      </c>
      <c r="V142" s="640">
        <v>0</v>
      </c>
      <c r="W142" s="640">
        <v>0</v>
      </c>
      <c r="X142" s="640">
        <v>0</v>
      </c>
      <c r="Y142" s="640">
        <v>0</v>
      </c>
      <c r="Z142" s="640">
        <v>0</v>
      </c>
      <c r="AA142" s="640">
        <v>0</v>
      </c>
      <c r="AB142" s="640">
        <v>0</v>
      </c>
      <c r="AC142" s="640">
        <v>0</v>
      </c>
      <c r="AD142" s="640">
        <v>0</v>
      </c>
      <c r="AE142" s="640">
        <v>0</v>
      </c>
      <c r="AF142" s="640">
        <v>0</v>
      </c>
      <c r="AG142" s="640">
        <v>0</v>
      </c>
      <c r="AH142" s="640">
        <v>0</v>
      </c>
      <c r="AI142" s="640">
        <v>0</v>
      </c>
      <c r="AJ142" s="640">
        <v>0</v>
      </c>
      <c r="AK142" s="640">
        <v>0</v>
      </c>
      <c r="AL142" s="640">
        <v>0</v>
      </c>
      <c r="AM142" s="640">
        <v>0</v>
      </c>
      <c r="AN142" s="640">
        <v>0</v>
      </c>
      <c r="AO142" s="640">
        <v>0</v>
      </c>
      <c r="AP142" s="640">
        <v>0</v>
      </c>
      <c r="AQ142" s="640">
        <v>0</v>
      </c>
      <c r="AR142" s="640">
        <v>0</v>
      </c>
      <c r="AS142" s="241">
        <v>0.5</v>
      </c>
      <c r="AT142" s="610">
        <v>0.5</v>
      </c>
      <c r="AU142" s="610">
        <v>2.5000000000000001E-2</v>
      </c>
      <c r="AV142" s="317">
        <v>2.5000000000000001E-2</v>
      </c>
      <c r="AW142" s="111"/>
    </row>
    <row r="143" spans="1:49">
      <c r="A143" s="149" t="s">
        <v>149</v>
      </c>
      <c r="B143" s="128" t="s">
        <v>747</v>
      </c>
      <c r="C143" s="640">
        <v>0</v>
      </c>
      <c r="D143" s="640">
        <v>0</v>
      </c>
      <c r="E143" s="637">
        <v>0.12</v>
      </c>
      <c r="F143" s="637">
        <v>0.12</v>
      </c>
      <c r="G143" s="637">
        <v>0.12</v>
      </c>
      <c r="H143" s="637">
        <v>0.12</v>
      </c>
      <c r="I143" s="640">
        <v>0</v>
      </c>
      <c r="J143" s="640">
        <v>0</v>
      </c>
      <c r="K143" s="640">
        <v>0</v>
      </c>
      <c r="L143" s="640">
        <v>0</v>
      </c>
      <c r="M143" s="640">
        <v>0</v>
      </c>
      <c r="N143" s="640">
        <v>0</v>
      </c>
      <c r="O143" s="640">
        <v>0</v>
      </c>
      <c r="P143" s="640">
        <v>0</v>
      </c>
      <c r="Q143" s="640">
        <v>0</v>
      </c>
      <c r="R143" s="640">
        <v>0</v>
      </c>
      <c r="S143" s="640">
        <v>0</v>
      </c>
      <c r="T143" s="640">
        <v>0</v>
      </c>
      <c r="U143" s="640">
        <v>0</v>
      </c>
      <c r="V143" s="640">
        <v>0</v>
      </c>
      <c r="W143" s="640">
        <v>0</v>
      </c>
      <c r="X143" s="640">
        <v>0</v>
      </c>
      <c r="Y143" s="640">
        <v>0</v>
      </c>
      <c r="Z143" s="640">
        <v>0</v>
      </c>
      <c r="AA143" s="640">
        <v>0</v>
      </c>
      <c r="AB143" s="640">
        <v>0</v>
      </c>
      <c r="AC143" s="640">
        <v>0</v>
      </c>
      <c r="AD143" s="640">
        <v>0</v>
      </c>
      <c r="AE143" s="640">
        <v>0</v>
      </c>
      <c r="AF143" s="640">
        <v>0</v>
      </c>
      <c r="AG143" s="640">
        <v>0</v>
      </c>
      <c r="AH143" s="640">
        <v>0</v>
      </c>
      <c r="AI143" s="640">
        <v>0</v>
      </c>
      <c r="AJ143" s="640">
        <v>0</v>
      </c>
      <c r="AK143" s="640">
        <v>0</v>
      </c>
      <c r="AL143" s="640">
        <v>0</v>
      </c>
      <c r="AM143" s="640">
        <v>0</v>
      </c>
      <c r="AN143" s="640">
        <v>0</v>
      </c>
      <c r="AO143" s="640">
        <v>0</v>
      </c>
      <c r="AP143" s="640">
        <v>0</v>
      </c>
      <c r="AQ143" s="640">
        <v>0</v>
      </c>
      <c r="AR143" s="640">
        <v>0</v>
      </c>
      <c r="AS143" s="241">
        <v>0.24</v>
      </c>
      <c r="AT143" s="610">
        <v>0.24</v>
      </c>
      <c r="AU143" s="610">
        <v>1.2E-2</v>
      </c>
      <c r="AV143" s="317">
        <v>1.2E-2</v>
      </c>
      <c r="AW143" s="111"/>
    </row>
    <row r="144" spans="1:49">
      <c r="A144" s="149" t="s">
        <v>149</v>
      </c>
      <c r="B144" s="128" t="s">
        <v>747</v>
      </c>
      <c r="C144" s="640">
        <v>0</v>
      </c>
      <c r="D144" s="640">
        <v>0</v>
      </c>
      <c r="E144" s="640">
        <v>0</v>
      </c>
      <c r="F144" s="640">
        <v>0</v>
      </c>
      <c r="G144" s="637">
        <v>5.5E-2</v>
      </c>
      <c r="H144" s="637">
        <v>5.5E-2</v>
      </c>
      <c r="I144" s="640">
        <v>0</v>
      </c>
      <c r="J144" s="640">
        <v>0</v>
      </c>
      <c r="K144" s="640">
        <v>0</v>
      </c>
      <c r="L144" s="640">
        <v>0</v>
      </c>
      <c r="M144" s="640">
        <v>0</v>
      </c>
      <c r="N144" s="640">
        <v>0</v>
      </c>
      <c r="O144" s="640">
        <v>0</v>
      </c>
      <c r="P144" s="640">
        <v>0</v>
      </c>
      <c r="Q144" s="640">
        <v>0</v>
      </c>
      <c r="R144" s="640">
        <v>0</v>
      </c>
      <c r="S144" s="640">
        <v>0</v>
      </c>
      <c r="T144" s="640">
        <v>0</v>
      </c>
      <c r="U144" s="640">
        <v>0</v>
      </c>
      <c r="V144" s="640">
        <v>0</v>
      </c>
      <c r="W144" s="640">
        <v>0</v>
      </c>
      <c r="X144" s="640">
        <v>0</v>
      </c>
      <c r="Y144" s="640">
        <v>0</v>
      </c>
      <c r="Z144" s="640">
        <v>0</v>
      </c>
      <c r="AA144" s="640">
        <v>0</v>
      </c>
      <c r="AB144" s="640">
        <v>0</v>
      </c>
      <c r="AC144" s="640">
        <v>0</v>
      </c>
      <c r="AD144" s="640">
        <v>0</v>
      </c>
      <c r="AE144" s="640">
        <v>0</v>
      </c>
      <c r="AF144" s="640">
        <v>0</v>
      </c>
      <c r="AG144" s="640">
        <v>0</v>
      </c>
      <c r="AH144" s="640">
        <v>0</v>
      </c>
      <c r="AI144" s="640">
        <v>0</v>
      </c>
      <c r="AJ144" s="640">
        <v>0</v>
      </c>
      <c r="AK144" s="640">
        <v>0</v>
      </c>
      <c r="AL144" s="640">
        <v>0</v>
      </c>
      <c r="AM144" s="640">
        <v>0</v>
      </c>
      <c r="AN144" s="640">
        <v>0</v>
      </c>
      <c r="AO144" s="640">
        <v>0</v>
      </c>
      <c r="AP144" s="640">
        <v>0</v>
      </c>
      <c r="AQ144" s="640">
        <v>0</v>
      </c>
      <c r="AR144" s="640">
        <v>0</v>
      </c>
      <c r="AS144" s="241">
        <v>5.5E-2</v>
      </c>
      <c r="AT144" s="610">
        <v>5.5E-2</v>
      </c>
      <c r="AU144" s="610">
        <v>2.7499999999999998E-3</v>
      </c>
      <c r="AV144" s="317">
        <v>2.7499999999999998E-3</v>
      </c>
      <c r="AW144" s="111"/>
    </row>
    <row r="145" spans="1:49">
      <c r="A145" s="149" t="s">
        <v>149</v>
      </c>
      <c r="B145" s="128" t="s">
        <v>747</v>
      </c>
      <c r="C145" s="640">
        <v>0</v>
      </c>
      <c r="D145" s="640">
        <v>0</v>
      </c>
      <c r="E145" s="637">
        <v>0.06</v>
      </c>
      <c r="F145" s="637">
        <v>0.06</v>
      </c>
      <c r="G145" s="637">
        <v>0.06</v>
      </c>
      <c r="H145" s="637">
        <v>0.06</v>
      </c>
      <c r="I145" s="640">
        <v>0</v>
      </c>
      <c r="J145" s="640">
        <v>0</v>
      </c>
      <c r="K145" s="640">
        <v>0</v>
      </c>
      <c r="L145" s="640">
        <v>0</v>
      </c>
      <c r="M145" s="640">
        <v>0</v>
      </c>
      <c r="N145" s="640">
        <v>0</v>
      </c>
      <c r="O145" s="640">
        <v>0</v>
      </c>
      <c r="P145" s="640">
        <v>0</v>
      </c>
      <c r="Q145" s="640">
        <v>0</v>
      </c>
      <c r="R145" s="640">
        <v>0</v>
      </c>
      <c r="S145" s="640">
        <v>0</v>
      </c>
      <c r="T145" s="640">
        <v>0</v>
      </c>
      <c r="U145" s="640">
        <v>0</v>
      </c>
      <c r="V145" s="640">
        <v>0</v>
      </c>
      <c r="W145" s="640">
        <v>0</v>
      </c>
      <c r="X145" s="640">
        <v>0</v>
      </c>
      <c r="Y145" s="640">
        <v>0</v>
      </c>
      <c r="Z145" s="640">
        <v>0</v>
      </c>
      <c r="AA145" s="640">
        <v>0</v>
      </c>
      <c r="AB145" s="640">
        <v>0</v>
      </c>
      <c r="AC145" s="640">
        <v>0</v>
      </c>
      <c r="AD145" s="640">
        <v>0</v>
      </c>
      <c r="AE145" s="640">
        <v>0</v>
      </c>
      <c r="AF145" s="640">
        <v>0</v>
      </c>
      <c r="AG145" s="640">
        <v>0</v>
      </c>
      <c r="AH145" s="640">
        <v>0</v>
      </c>
      <c r="AI145" s="640">
        <v>0</v>
      </c>
      <c r="AJ145" s="640">
        <v>0</v>
      </c>
      <c r="AK145" s="640">
        <v>0</v>
      </c>
      <c r="AL145" s="640">
        <v>0</v>
      </c>
      <c r="AM145" s="640">
        <v>0</v>
      </c>
      <c r="AN145" s="640">
        <v>0</v>
      </c>
      <c r="AO145" s="640">
        <v>0</v>
      </c>
      <c r="AP145" s="640">
        <v>0</v>
      </c>
      <c r="AQ145" s="640">
        <v>0</v>
      </c>
      <c r="AR145" s="640">
        <v>0</v>
      </c>
      <c r="AS145" s="241">
        <v>0.12</v>
      </c>
      <c r="AT145" s="610">
        <v>0.12</v>
      </c>
      <c r="AU145" s="610">
        <v>6.0000000000000001E-3</v>
      </c>
      <c r="AV145" s="317">
        <v>6.0000000000000001E-3</v>
      </c>
      <c r="AW145" s="111"/>
    </row>
    <row r="146" spans="1:49">
      <c r="A146" s="149" t="s">
        <v>149</v>
      </c>
      <c r="B146" s="128" t="s">
        <v>731</v>
      </c>
      <c r="C146" s="640">
        <v>0</v>
      </c>
      <c r="D146" s="640">
        <v>0</v>
      </c>
      <c r="E146" s="640">
        <v>0</v>
      </c>
      <c r="F146" s="640">
        <v>0</v>
      </c>
      <c r="G146" s="640">
        <v>0</v>
      </c>
      <c r="H146" s="640">
        <v>0</v>
      </c>
      <c r="I146" s="640">
        <v>0</v>
      </c>
      <c r="J146" s="640">
        <v>0</v>
      </c>
      <c r="K146" s="640">
        <v>0</v>
      </c>
      <c r="L146" s="640">
        <v>0</v>
      </c>
      <c r="M146" s="640">
        <v>0</v>
      </c>
      <c r="N146" s="640">
        <v>0</v>
      </c>
      <c r="O146" s="640">
        <v>0</v>
      </c>
      <c r="P146" s="640">
        <v>0</v>
      </c>
      <c r="Q146" s="638">
        <v>42</v>
      </c>
      <c r="R146" s="638">
        <v>54</v>
      </c>
      <c r="S146" s="640">
        <v>0</v>
      </c>
      <c r="T146" s="640">
        <v>0</v>
      </c>
      <c r="U146" s="640">
        <v>0</v>
      </c>
      <c r="V146" s="640">
        <v>0</v>
      </c>
      <c r="W146" s="640">
        <v>0</v>
      </c>
      <c r="X146" s="640">
        <v>0</v>
      </c>
      <c r="Y146" s="640">
        <v>0</v>
      </c>
      <c r="Z146" s="640">
        <v>0</v>
      </c>
      <c r="AA146" s="640">
        <v>0</v>
      </c>
      <c r="AB146" s="640">
        <v>0</v>
      </c>
      <c r="AC146" s="640">
        <v>0</v>
      </c>
      <c r="AD146" s="640">
        <v>0</v>
      </c>
      <c r="AE146" s="640">
        <v>0</v>
      </c>
      <c r="AF146" s="640">
        <v>0</v>
      </c>
      <c r="AG146" s="640">
        <v>0</v>
      </c>
      <c r="AH146" s="640">
        <v>0</v>
      </c>
      <c r="AI146" s="640">
        <v>0</v>
      </c>
      <c r="AJ146" s="640">
        <v>0</v>
      </c>
      <c r="AK146" s="640">
        <v>0</v>
      </c>
      <c r="AL146" s="640">
        <v>0</v>
      </c>
      <c r="AM146" s="640">
        <v>0</v>
      </c>
      <c r="AN146" s="640">
        <v>0</v>
      </c>
      <c r="AO146" s="640">
        <v>0</v>
      </c>
      <c r="AP146" s="640">
        <v>0</v>
      </c>
      <c r="AQ146" s="640">
        <v>0</v>
      </c>
      <c r="AR146" s="640">
        <v>0</v>
      </c>
      <c r="AS146" s="241">
        <v>42</v>
      </c>
      <c r="AT146" s="610">
        <v>54</v>
      </c>
      <c r="AU146" s="610">
        <v>2.1</v>
      </c>
      <c r="AV146" s="317">
        <v>2.7</v>
      </c>
      <c r="AW146" s="111"/>
    </row>
    <row r="147" spans="1:49">
      <c r="A147" s="149" t="s">
        <v>149</v>
      </c>
      <c r="B147" s="128" t="s">
        <v>732</v>
      </c>
      <c r="C147" s="640">
        <v>0</v>
      </c>
      <c r="D147" s="640">
        <v>0</v>
      </c>
      <c r="E147" s="640">
        <v>0</v>
      </c>
      <c r="F147" s="640">
        <v>0</v>
      </c>
      <c r="G147" s="640">
        <v>0</v>
      </c>
      <c r="H147" s="640">
        <v>0</v>
      </c>
      <c r="I147" s="640">
        <v>0</v>
      </c>
      <c r="J147" s="640">
        <v>0</v>
      </c>
      <c r="K147" s="640">
        <v>0</v>
      </c>
      <c r="L147" s="640">
        <v>0</v>
      </c>
      <c r="M147" s="640">
        <v>0</v>
      </c>
      <c r="N147" s="640">
        <v>0</v>
      </c>
      <c r="O147" s="640">
        <v>0</v>
      </c>
      <c r="P147" s="640">
        <v>0</v>
      </c>
      <c r="Q147" s="638">
        <v>12</v>
      </c>
      <c r="R147" s="638">
        <v>12</v>
      </c>
      <c r="S147" s="640">
        <v>0</v>
      </c>
      <c r="T147" s="640">
        <v>0</v>
      </c>
      <c r="U147" s="640">
        <v>0</v>
      </c>
      <c r="V147" s="640">
        <v>0</v>
      </c>
      <c r="W147" s="640">
        <v>0</v>
      </c>
      <c r="X147" s="640">
        <v>0</v>
      </c>
      <c r="Y147" s="640">
        <v>0</v>
      </c>
      <c r="Z147" s="640">
        <v>0</v>
      </c>
      <c r="AA147" s="640">
        <v>0</v>
      </c>
      <c r="AB147" s="640">
        <v>0</v>
      </c>
      <c r="AC147" s="640">
        <v>0</v>
      </c>
      <c r="AD147" s="640">
        <v>0</v>
      </c>
      <c r="AE147" s="640">
        <v>0</v>
      </c>
      <c r="AF147" s="640">
        <v>0</v>
      </c>
      <c r="AG147" s="640">
        <v>0</v>
      </c>
      <c r="AH147" s="640">
        <v>0</v>
      </c>
      <c r="AI147" s="640">
        <v>0</v>
      </c>
      <c r="AJ147" s="640">
        <v>0</v>
      </c>
      <c r="AK147" s="640">
        <v>0</v>
      </c>
      <c r="AL147" s="640">
        <v>0</v>
      </c>
      <c r="AM147" s="640">
        <v>0</v>
      </c>
      <c r="AN147" s="640">
        <v>0</v>
      </c>
      <c r="AO147" s="640">
        <v>0</v>
      </c>
      <c r="AP147" s="640">
        <v>0</v>
      </c>
      <c r="AQ147" s="640">
        <v>0</v>
      </c>
      <c r="AR147" s="640">
        <v>0</v>
      </c>
      <c r="AS147" s="241">
        <v>12</v>
      </c>
      <c r="AT147" s="610">
        <v>12</v>
      </c>
      <c r="AU147" s="610">
        <v>0.6</v>
      </c>
      <c r="AV147" s="317">
        <v>0.6</v>
      </c>
      <c r="AW147" s="111"/>
    </row>
    <row r="148" spans="1:49">
      <c r="A148" s="111"/>
      <c r="B148" s="639" t="s">
        <v>717</v>
      </c>
      <c r="C148" s="640"/>
      <c r="D148" s="640"/>
      <c r="E148" s="637"/>
      <c r="F148" s="637"/>
      <c r="G148" s="640"/>
      <c r="H148" s="640"/>
      <c r="I148" s="640"/>
      <c r="J148" s="640"/>
      <c r="K148" s="638"/>
      <c r="L148" s="638"/>
      <c r="M148" s="638"/>
      <c r="N148" s="638"/>
      <c r="O148" s="638"/>
      <c r="P148" s="638"/>
      <c r="Q148" s="638"/>
      <c r="R148" s="638"/>
      <c r="S148" s="638"/>
      <c r="T148" s="638"/>
      <c r="U148" s="638"/>
      <c r="V148" s="638"/>
      <c r="W148" s="638"/>
      <c r="X148" s="638"/>
      <c r="Y148" s="638"/>
      <c r="Z148" s="638"/>
      <c r="AA148" s="638"/>
      <c r="AB148" s="638"/>
      <c r="AC148" s="638"/>
      <c r="AD148" s="638"/>
      <c r="AE148" s="638"/>
      <c r="AF148" s="638"/>
      <c r="AG148" s="638"/>
      <c r="AH148" s="638"/>
      <c r="AI148" s="638"/>
      <c r="AJ148" s="638"/>
      <c r="AK148" s="638"/>
      <c r="AL148" s="638"/>
      <c r="AM148" s="638"/>
      <c r="AN148" s="638"/>
      <c r="AO148" s="638"/>
      <c r="AP148" s="638"/>
      <c r="AQ148" s="638"/>
      <c r="AR148" s="638"/>
      <c r="AS148" s="241"/>
      <c r="AT148" s="610"/>
      <c r="AU148" s="610"/>
      <c r="AV148" s="317"/>
      <c r="AW148" s="111"/>
    </row>
    <row r="149" spans="1:49">
      <c r="A149" s="149" t="s">
        <v>457</v>
      </c>
      <c r="B149" s="225" t="s">
        <v>733</v>
      </c>
      <c r="C149" s="640">
        <v>0</v>
      </c>
      <c r="D149" s="640">
        <v>0</v>
      </c>
      <c r="E149" s="640">
        <v>0</v>
      </c>
      <c r="F149" s="640">
        <v>0</v>
      </c>
      <c r="G149" s="640">
        <v>0</v>
      </c>
      <c r="H149" s="640">
        <v>0</v>
      </c>
      <c r="I149" s="640">
        <v>0</v>
      </c>
      <c r="J149" s="640">
        <v>0</v>
      </c>
      <c r="K149" s="640">
        <v>0</v>
      </c>
      <c r="L149" s="640">
        <v>0</v>
      </c>
      <c r="M149" s="640">
        <v>0</v>
      </c>
      <c r="N149" s="640">
        <v>0</v>
      </c>
      <c r="O149" s="640">
        <v>0</v>
      </c>
      <c r="P149" s="640">
        <v>0</v>
      </c>
      <c r="Q149" s="640">
        <v>0</v>
      </c>
      <c r="R149" s="640">
        <v>0</v>
      </c>
      <c r="S149" s="638">
        <v>750</v>
      </c>
      <c r="T149" s="638">
        <v>750</v>
      </c>
      <c r="U149" s="640">
        <v>0</v>
      </c>
      <c r="V149" s="640">
        <v>0</v>
      </c>
      <c r="W149" s="640">
        <v>0</v>
      </c>
      <c r="X149" s="640">
        <v>0</v>
      </c>
      <c r="Y149" s="640">
        <v>0</v>
      </c>
      <c r="Z149" s="640">
        <v>0</v>
      </c>
      <c r="AA149" s="640">
        <v>0</v>
      </c>
      <c r="AB149" s="640">
        <v>0</v>
      </c>
      <c r="AC149" s="640">
        <v>0</v>
      </c>
      <c r="AD149" s="640">
        <v>0</v>
      </c>
      <c r="AE149" s="640">
        <v>0</v>
      </c>
      <c r="AF149" s="640">
        <v>0</v>
      </c>
      <c r="AG149" s="640">
        <v>0</v>
      </c>
      <c r="AH149" s="640">
        <v>0</v>
      </c>
      <c r="AI149" s="640">
        <v>0</v>
      </c>
      <c r="AJ149" s="640">
        <v>0</v>
      </c>
      <c r="AK149" s="640">
        <v>0</v>
      </c>
      <c r="AL149" s="640">
        <v>0</v>
      </c>
      <c r="AM149" s="640">
        <v>0</v>
      </c>
      <c r="AN149" s="640">
        <v>0</v>
      </c>
      <c r="AO149" s="640">
        <v>0</v>
      </c>
      <c r="AP149" s="640">
        <v>0</v>
      </c>
      <c r="AQ149" s="640">
        <v>0</v>
      </c>
      <c r="AR149" s="640">
        <v>0</v>
      </c>
      <c r="AS149" s="241">
        <v>750</v>
      </c>
      <c r="AT149" s="610">
        <v>750</v>
      </c>
      <c r="AU149" s="610">
        <v>37.5</v>
      </c>
      <c r="AV149" s="317">
        <v>37.5</v>
      </c>
      <c r="AW149" s="111"/>
    </row>
    <row r="150" spans="1:49">
      <c r="A150" s="149" t="s">
        <v>457</v>
      </c>
      <c r="B150" s="128" t="s">
        <v>746</v>
      </c>
      <c r="C150" s="640">
        <v>0</v>
      </c>
      <c r="D150" s="640">
        <v>0</v>
      </c>
      <c r="E150" s="640">
        <v>0</v>
      </c>
      <c r="F150" s="640">
        <v>0</v>
      </c>
      <c r="G150" s="637">
        <v>1.5</v>
      </c>
      <c r="H150" s="637">
        <v>1.5</v>
      </c>
      <c r="I150" s="637">
        <v>1.5</v>
      </c>
      <c r="J150" s="637">
        <v>1.5</v>
      </c>
      <c r="K150" s="637">
        <v>1.5</v>
      </c>
      <c r="L150" s="637">
        <v>1.5</v>
      </c>
      <c r="M150" s="637">
        <v>1.5</v>
      </c>
      <c r="N150" s="637">
        <v>1.5</v>
      </c>
      <c r="O150" s="637">
        <v>1.5</v>
      </c>
      <c r="P150" s="637">
        <v>1.5</v>
      </c>
      <c r="Q150" s="637">
        <v>1.5</v>
      </c>
      <c r="R150" s="637">
        <v>1.5</v>
      </c>
      <c r="S150" s="637">
        <v>1.5</v>
      </c>
      <c r="T150" s="637">
        <v>1.5</v>
      </c>
      <c r="U150" s="637">
        <v>1.5</v>
      </c>
      <c r="V150" s="637">
        <v>1.5</v>
      </c>
      <c r="W150" s="637">
        <v>1.5</v>
      </c>
      <c r="X150" s="637">
        <v>1.5</v>
      </c>
      <c r="Y150" s="637">
        <v>1.5</v>
      </c>
      <c r="Z150" s="637">
        <v>1.5</v>
      </c>
      <c r="AA150" s="637">
        <v>1.5</v>
      </c>
      <c r="AB150" s="637">
        <v>1.5</v>
      </c>
      <c r="AC150" s="637">
        <v>1.5</v>
      </c>
      <c r="AD150" s="637">
        <v>1.5</v>
      </c>
      <c r="AE150" s="637">
        <v>1.5</v>
      </c>
      <c r="AF150" s="637">
        <v>1.5</v>
      </c>
      <c r="AG150" s="637">
        <v>1.5</v>
      </c>
      <c r="AH150" s="637">
        <v>1.5</v>
      </c>
      <c r="AI150" s="637">
        <v>1.5</v>
      </c>
      <c r="AJ150" s="637">
        <v>1.5</v>
      </c>
      <c r="AK150" s="637">
        <v>1.5</v>
      </c>
      <c r="AL150" s="637">
        <v>1.5</v>
      </c>
      <c r="AM150" s="637">
        <v>1.5</v>
      </c>
      <c r="AN150" s="637">
        <v>1.5</v>
      </c>
      <c r="AO150" s="637">
        <v>1.5</v>
      </c>
      <c r="AP150" s="637">
        <v>1.5</v>
      </c>
      <c r="AQ150" s="637">
        <v>1.5</v>
      </c>
      <c r="AR150" s="637">
        <v>1.5</v>
      </c>
      <c r="AS150" s="241">
        <v>28.5</v>
      </c>
      <c r="AT150" s="610">
        <v>28.5</v>
      </c>
      <c r="AU150" s="610">
        <v>1.425</v>
      </c>
      <c r="AV150" s="317">
        <v>1.425</v>
      </c>
      <c r="AW150" s="111"/>
    </row>
    <row r="151" spans="1:49">
      <c r="A151" s="149" t="s">
        <v>457</v>
      </c>
      <c r="B151" s="128" t="s">
        <v>747</v>
      </c>
      <c r="C151" s="640">
        <v>0</v>
      </c>
      <c r="D151" s="640">
        <v>0</v>
      </c>
      <c r="E151" s="640">
        <v>0</v>
      </c>
      <c r="F151" s="640">
        <v>0</v>
      </c>
      <c r="G151" s="637">
        <v>0.17499999999999999</v>
      </c>
      <c r="H151" s="637">
        <v>0.17499999999999999</v>
      </c>
      <c r="I151" s="637">
        <v>0.17499999999999999</v>
      </c>
      <c r="J151" s="637">
        <v>0.17499999999999999</v>
      </c>
      <c r="K151" s="637">
        <v>0.17499999999999999</v>
      </c>
      <c r="L151" s="637">
        <v>0.17499999999999999</v>
      </c>
      <c r="M151" s="637">
        <v>0.17499999999999999</v>
      </c>
      <c r="N151" s="637">
        <v>0.17499999999999999</v>
      </c>
      <c r="O151" s="637">
        <v>0.17499999999999999</v>
      </c>
      <c r="P151" s="637">
        <v>0.17499999999999999</v>
      </c>
      <c r="Q151" s="637">
        <v>0.17499999999999999</v>
      </c>
      <c r="R151" s="637">
        <v>0.17499999999999999</v>
      </c>
      <c r="S151" s="637">
        <v>0.17499999999999999</v>
      </c>
      <c r="T151" s="637">
        <v>0.17499999999999999</v>
      </c>
      <c r="U151" s="637">
        <v>0.17499999999999999</v>
      </c>
      <c r="V151" s="637">
        <v>0.17499999999999999</v>
      </c>
      <c r="W151" s="637">
        <v>0.17499999999999999</v>
      </c>
      <c r="X151" s="637">
        <v>0.17499999999999999</v>
      </c>
      <c r="Y151" s="637">
        <v>0.17499999999999999</v>
      </c>
      <c r="Z151" s="637">
        <v>0.17499999999999999</v>
      </c>
      <c r="AA151" s="637">
        <v>0.17499999999999999</v>
      </c>
      <c r="AB151" s="637">
        <v>0.17499999999999999</v>
      </c>
      <c r="AC151" s="637">
        <v>0.17499999999999999</v>
      </c>
      <c r="AD151" s="637">
        <v>0.17499999999999999</v>
      </c>
      <c r="AE151" s="637">
        <v>0.17499999999999999</v>
      </c>
      <c r="AF151" s="637">
        <v>0.17499999999999999</v>
      </c>
      <c r="AG151" s="637">
        <v>0.17499999999999999</v>
      </c>
      <c r="AH151" s="637">
        <v>0.17499999999999999</v>
      </c>
      <c r="AI151" s="637">
        <v>0.17499999999999999</v>
      </c>
      <c r="AJ151" s="637">
        <v>0.17499999999999999</v>
      </c>
      <c r="AK151" s="637">
        <v>0.17499999999999999</v>
      </c>
      <c r="AL151" s="637">
        <v>0.17499999999999999</v>
      </c>
      <c r="AM151" s="637">
        <v>0.17499999999999999</v>
      </c>
      <c r="AN151" s="637">
        <v>0.17499999999999999</v>
      </c>
      <c r="AO151" s="637">
        <v>0.17499999999999999</v>
      </c>
      <c r="AP151" s="637">
        <v>0.17499999999999999</v>
      </c>
      <c r="AQ151" s="637">
        <v>0.17499999999999999</v>
      </c>
      <c r="AR151" s="637">
        <v>0.17499999999999999</v>
      </c>
      <c r="AS151" s="241">
        <v>3.3249999999999988</v>
      </c>
      <c r="AT151" s="610">
        <v>3.3249999999999988</v>
      </c>
      <c r="AU151" s="610">
        <v>0.16624999999999995</v>
      </c>
      <c r="AV151" s="317">
        <v>0.16624999999999995</v>
      </c>
      <c r="AW151" s="111"/>
    </row>
    <row r="152" spans="1:49">
      <c r="A152" s="149" t="s">
        <v>457</v>
      </c>
      <c r="B152" s="128" t="s">
        <v>747</v>
      </c>
      <c r="C152" s="640">
        <v>0</v>
      </c>
      <c r="D152" s="640">
        <v>0</v>
      </c>
      <c r="E152" s="640">
        <v>0</v>
      </c>
      <c r="F152" s="640">
        <v>0</v>
      </c>
      <c r="G152" s="637">
        <v>0.125</v>
      </c>
      <c r="H152" s="637">
        <v>0.125</v>
      </c>
      <c r="I152" s="637">
        <v>0.125</v>
      </c>
      <c r="J152" s="637">
        <v>0.125</v>
      </c>
      <c r="K152" s="637">
        <v>0.125</v>
      </c>
      <c r="L152" s="637">
        <v>0.125</v>
      </c>
      <c r="M152" s="637">
        <v>0.125</v>
      </c>
      <c r="N152" s="637">
        <v>0.125</v>
      </c>
      <c r="O152" s="637">
        <v>0.125</v>
      </c>
      <c r="P152" s="637">
        <v>0.125</v>
      </c>
      <c r="Q152" s="637">
        <v>0.125</v>
      </c>
      <c r="R152" s="637">
        <v>0.125</v>
      </c>
      <c r="S152" s="637">
        <v>0.125</v>
      </c>
      <c r="T152" s="637">
        <v>0.125</v>
      </c>
      <c r="U152" s="637">
        <v>0.125</v>
      </c>
      <c r="V152" s="637">
        <v>0.125</v>
      </c>
      <c r="W152" s="637">
        <v>0.125</v>
      </c>
      <c r="X152" s="637">
        <v>0.125</v>
      </c>
      <c r="Y152" s="637">
        <v>0.125</v>
      </c>
      <c r="Z152" s="637">
        <v>0.125</v>
      </c>
      <c r="AA152" s="637">
        <v>0.125</v>
      </c>
      <c r="AB152" s="637">
        <v>0.125</v>
      </c>
      <c r="AC152" s="637">
        <v>0.125</v>
      </c>
      <c r="AD152" s="637">
        <v>0.125</v>
      </c>
      <c r="AE152" s="637">
        <v>0.125</v>
      </c>
      <c r="AF152" s="637">
        <v>0.125</v>
      </c>
      <c r="AG152" s="637">
        <v>0.125</v>
      </c>
      <c r="AH152" s="637">
        <v>0.125</v>
      </c>
      <c r="AI152" s="637">
        <v>0.125</v>
      </c>
      <c r="AJ152" s="637">
        <v>0.125</v>
      </c>
      <c r="AK152" s="637">
        <v>0.125</v>
      </c>
      <c r="AL152" s="637">
        <v>0.125</v>
      </c>
      <c r="AM152" s="637">
        <v>0.125</v>
      </c>
      <c r="AN152" s="637">
        <v>0.125</v>
      </c>
      <c r="AO152" s="637">
        <v>0.125</v>
      </c>
      <c r="AP152" s="637">
        <v>0.125</v>
      </c>
      <c r="AQ152" s="637">
        <v>0.125</v>
      </c>
      <c r="AR152" s="637">
        <v>0.125</v>
      </c>
      <c r="AS152" s="241">
        <v>2.375</v>
      </c>
      <c r="AT152" s="610">
        <v>2.375</v>
      </c>
      <c r="AU152" s="610">
        <v>0.11874999999999999</v>
      </c>
      <c r="AV152" s="317">
        <v>0.11874999999999999</v>
      </c>
      <c r="AW152" s="111"/>
    </row>
    <row r="153" spans="1:49">
      <c r="A153" s="149" t="s">
        <v>457</v>
      </c>
      <c r="B153" s="128" t="s">
        <v>747</v>
      </c>
      <c r="C153" s="640">
        <v>0</v>
      </c>
      <c r="D153" s="640">
        <v>0</v>
      </c>
      <c r="E153" s="640">
        <v>0</v>
      </c>
      <c r="F153" s="640">
        <v>0</v>
      </c>
      <c r="G153" s="637">
        <v>8.5000000000000006E-2</v>
      </c>
      <c r="H153" s="637">
        <v>8.5000000000000006E-2</v>
      </c>
      <c r="I153" s="637">
        <v>8.5000000000000006E-2</v>
      </c>
      <c r="J153" s="637">
        <v>8.5000000000000006E-2</v>
      </c>
      <c r="K153" s="637">
        <v>8.5000000000000006E-2</v>
      </c>
      <c r="L153" s="637">
        <v>8.5000000000000006E-2</v>
      </c>
      <c r="M153" s="637">
        <v>8.5000000000000006E-2</v>
      </c>
      <c r="N153" s="637">
        <v>8.5000000000000006E-2</v>
      </c>
      <c r="O153" s="637">
        <v>8.5000000000000006E-2</v>
      </c>
      <c r="P153" s="637">
        <v>8.5000000000000006E-2</v>
      </c>
      <c r="Q153" s="637">
        <v>8.5000000000000006E-2</v>
      </c>
      <c r="R153" s="637">
        <v>8.5000000000000006E-2</v>
      </c>
      <c r="S153" s="637">
        <v>8.5000000000000006E-2</v>
      </c>
      <c r="T153" s="637">
        <v>8.5000000000000006E-2</v>
      </c>
      <c r="U153" s="637">
        <v>8.5000000000000006E-2</v>
      </c>
      <c r="V153" s="637">
        <v>8.5000000000000006E-2</v>
      </c>
      <c r="W153" s="637">
        <v>8.5000000000000006E-2</v>
      </c>
      <c r="X153" s="637">
        <v>8.5000000000000006E-2</v>
      </c>
      <c r="Y153" s="637">
        <v>8.5000000000000006E-2</v>
      </c>
      <c r="Z153" s="637">
        <v>8.5000000000000006E-2</v>
      </c>
      <c r="AA153" s="637">
        <v>8.5000000000000006E-2</v>
      </c>
      <c r="AB153" s="637">
        <v>8.5000000000000006E-2</v>
      </c>
      <c r="AC153" s="637">
        <v>8.5000000000000006E-2</v>
      </c>
      <c r="AD153" s="637">
        <v>8.5000000000000006E-2</v>
      </c>
      <c r="AE153" s="637">
        <v>8.5000000000000006E-2</v>
      </c>
      <c r="AF153" s="637">
        <v>8.5000000000000006E-2</v>
      </c>
      <c r="AG153" s="637">
        <v>8.5000000000000006E-2</v>
      </c>
      <c r="AH153" s="637">
        <v>8.5000000000000006E-2</v>
      </c>
      <c r="AI153" s="637">
        <v>8.5000000000000006E-2</v>
      </c>
      <c r="AJ153" s="637">
        <v>8.5000000000000006E-2</v>
      </c>
      <c r="AK153" s="637">
        <v>8.5000000000000006E-2</v>
      </c>
      <c r="AL153" s="637">
        <v>8.5000000000000006E-2</v>
      </c>
      <c r="AM153" s="637">
        <v>8.5000000000000006E-2</v>
      </c>
      <c r="AN153" s="637">
        <v>8.5000000000000006E-2</v>
      </c>
      <c r="AO153" s="637">
        <v>8.5000000000000006E-2</v>
      </c>
      <c r="AP153" s="637">
        <v>8.5000000000000006E-2</v>
      </c>
      <c r="AQ153" s="637">
        <v>8.5000000000000006E-2</v>
      </c>
      <c r="AR153" s="637">
        <v>8.5000000000000006E-2</v>
      </c>
      <c r="AS153" s="241">
        <v>1.6149999999999995</v>
      </c>
      <c r="AT153" s="610">
        <v>1.6149999999999995</v>
      </c>
      <c r="AU153" s="610">
        <v>8.0749999999999975E-2</v>
      </c>
      <c r="AV153" s="317">
        <v>8.0749999999999975E-2</v>
      </c>
      <c r="AW153" s="111"/>
    </row>
    <row r="154" spans="1:49">
      <c r="A154" s="149" t="s">
        <v>457</v>
      </c>
      <c r="B154" s="128" t="s">
        <v>747</v>
      </c>
      <c r="C154" s="640">
        <v>0</v>
      </c>
      <c r="D154" s="640">
        <v>0</v>
      </c>
      <c r="E154" s="640">
        <v>0</v>
      </c>
      <c r="F154" s="640">
        <v>0</v>
      </c>
      <c r="G154" s="637">
        <v>0.185</v>
      </c>
      <c r="H154" s="637">
        <v>0.185</v>
      </c>
      <c r="I154" s="637">
        <v>0.185</v>
      </c>
      <c r="J154" s="637">
        <v>0.185</v>
      </c>
      <c r="K154" s="637">
        <v>0.185</v>
      </c>
      <c r="L154" s="637">
        <v>0.185</v>
      </c>
      <c r="M154" s="637">
        <v>0.185</v>
      </c>
      <c r="N154" s="637">
        <v>0.185</v>
      </c>
      <c r="O154" s="637">
        <v>0.185</v>
      </c>
      <c r="P154" s="637">
        <v>0.185</v>
      </c>
      <c r="Q154" s="637">
        <v>0.185</v>
      </c>
      <c r="R154" s="637">
        <v>0.185</v>
      </c>
      <c r="S154" s="637">
        <v>0.185</v>
      </c>
      <c r="T154" s="637">
        <v>0.185</v>
      </c>
      <c r="U154" s="637">
        <v>0.185</v>
      </c>
      <c r="V154" s="637">
        <v>0.185</v>
      </c>
      <c r="W154" s="637">
        <v>0.185</v>
      </c>
      <c r="X154" s="637">
        <v>0.185</v>
      </c>
      <c r="Y154" s="637">
        <v>0.185</v>
      </c>
      <c r="Z154" s="637">
        <v>0.185</v>
      </c>
      <c r="AA154" s="637">
        <v>0.185</v>
      </c>
      <c r="AB154" s="637">
        <v>0.185</v>
      </c>
      <c r="AC154" s="637">
        <v>0.185</v>
      </c>
      <c r="AD154" s="637">
        <v>0.185</v>
      </c>
      <c r="AE154" s="637">
        <v>0.185</v>
      </c>
      <c r="AF154" s="637">
        <v>0.185</v>
      </c>
      <c r="AG154" s="637">
        <v>0.185</v>
      </c>
      <c r="AH154" s="637">
        <v>0.185</v>
      </c>
      <c r="AI154" s="637">
        <v>0.185</v>
      </c>
      <c r="AJ154" s="637">
        <v>0.185</v>
      </c>
      <c r="AK154" s="637">
        <v>0.185</v>
      </c>
      <c r="AL154" s="637">
        <v>0.185</v>
      </c>
      <c r="AM154" s="637">
        <v>0.185</v>
      </c>
      <c r="AN154" s="637">
        <v>0.185</v>
      </c>
      <c r="AO154" s="637">
        <v>0.185</v>
      </c>
      <c r="AP154" s="637">
        <v>0.185</v>
      </c>
      <c r="AQ154" s="637">
        <v>0.185</v>
      </c>
      <c r="AR154" s="637">
        <v>0.185</v>
      </c>
      <c r="AS154" s="241">
        <v>3.5150000000000006</v>
      </c>
      <c r="AT154" s="610">
        <v>3.5150000000000006</v>
      </c>
      <c r="AU154" s="610">
        <v>0.17575000000000002</v>
      </c>
      <c r="AV154" s="317">
        <v>0.17575000000000002</v>
      </c>
      <c r="AW154" s="111"/>
    </row>
    <row r="155" spans="1:49">
      <c r="A155" s="149" t="s">
        <v>457</v>
      </c>
      <c r="B155" s="128" t="s">
        <v>747</v>
      </c>
      <c r="C155" s="640">
        <v>0</v>
      </c>
      <c r="D155" s="640">
        <v>0</v>
      </c>
      <c r="E155" s="640">
        <v>0</v>
      </c>
      <c r="F155" s="640">
        <v>0</v>
      </c>
      <c r="G155" s="637">
        <v>4.4999999999999998E-2</v>
      </c>
      <c r="H155" s="637">
        <v>4.4999999999999998E-2</v>
      </c>
      <c r="I155" s="637">
        <v>4.4999999999999998E-2</v>
      </c>
      <c r="J155" s="637">
        <v>4.4999999999999998E-2</v>
      </c>
      <c r="K155" s="637">
        <v>4.4999999999999998E-2</v>
      </c>
      <c r="L155" s="637">
        <v>4.4999999999999998E-2</v>
      </c>
      <c r="M155" s="637">
        <v>4.4999999999999998E-2</v>
      </c>
      <c r="N155" s="637">
        <v>4.4999999999999998E-2</v>
      </c>
      <c r="O155" s="637">
        <v>4.4999999999999998E-2</v>
      </c>
      <c r="P155" s="637">
        <v>4.4999999999999998E-2</v>
      </c>
      <c r="Q155" s="637">
        <v>4.4999999999999998E-2</v>
      </c>
      <c r="R155" s="637">
        <v>4.4999999999999998E-2</v>
      </c>
      <c r="S155" s="637">
        <v>4.4999999999999998E-2</v>
      </c>
      <c r="T155" s="637">
        <v>4.4999999999999998E-2</v>
      </c>
      <c r="U155" s="637">
        <v>4.4999999999999998E-2</v>
      </c>
      <c r="V155" s="637">
        <v>4.4999999999999998E-2</v>
      </c>
      <c r="W155" s="637">
        <v>4.4999999999999998E-2</v>
      </c>
      <c r="X155" s="637">
        <v>4.4999999999999998E-2</v>
      </c>
      <c r="Y155" s="637">
        <v>4.4999999999999998E-2</v>
      </c>
      <c r="Z155" s="637">
        <v>4.4999999999999998E-2</v>
      </c>
      <c r="AA155" s="637">
        <v>4.4999999999999998E-2</v>
      </c>
      <c r="AB155" s="637">
        <v>4.4999999999999998E-2</v>
      </c>
      <c r="AC155" s="637">
        <v>4.4999999999999998E-2</v>
      </c>
      <c r="AD155" s="637">
        <v>4.4999999999999998E-2</v>
      </c>
      <c r="AE155" s="637">
        <v>4.4999999999999998E-2</v>
      </c>
      <c r="AF155" s="637">
        <v>4.4999999999999998E-2</v>
      </c>
      <c r="AG155" s="637">
        <v>4.4999999999999998E-2</v>
      </c>
      <c r="AH155" s="637">
        <v>4.4999999999999998E-2</v>
      </c>
      <c r="AI155" s="637">
        <v>4.4999999999999998E-2</v>
      </c>
      <c r="AJ155" s="637">
        <v>4.4999999999999998E-2</v>
      </c>
      <c r="AK155" s="637">
        <v>4.4999999999999998E-2</v>
      </c>
      <c r="AL155" s="637">
        <v>4.4999999999999998E-2</v>
      </c>
      <c r="AM155" s="637">
        <v>4.4999999999999998E-2</v>
      </c>
      <c r="AN155" s="637">
        <v>4.4999999999999998E-2</v>
      </c>
      <c r="AO155" s="637">
        <v>4.4999999999999998E-2</v>
      </c>
      <c r="AP155" s="637">
        <v>4.4999999999999998E-2</v>
      </c>
      <c r="AQ155" s="637">
        <v>4.4999999999999998E-2</v>
      </c>
      <c r="AR155" s="637">
        <v>4.4999999999999998E-2</v>
      </c>
      <c r="AS155" s="241">
        <v>0.8550000000000002</v>
      </c>
      <c r="AT155" s="610">
        <v>0.8550000000000002</v>
      </c>
      <c r="AU155" s="610">
        <v>4.275000000000001E-2</v>
      </c>
      <c r="AV155" s="317">
        <v>4.275000000000001E-2</v>
      </c>
      <c r="AW155" s="111"/>
    </row>
    <row r="156" spans="1:49">
      <c r="A156" s="149" t="s">
        <v>457</v>
      </c>
      <c r="B156" s="128" t="s">
        <v>734</v>
      </c>
      <c r="C156" s="640">
        <v>0</v>
      </c>
      <c r="D156" s="640">
        <v>0</v>
      </c>
      <c r="E156" s="640">
        <v>0</v>
      </c>
      <c r="F156" s="640">
        <v>0</v>
      </c>
      <c r="G156" s="640">
        <v>0</v>
      </c>
      <c r="H156" s="640">
        <v>0</v>
      </c>
      <c r="I156" s="640">
        <v>0</v>
      </c>
      <c r="J156" s="640">
        <v>0</v>
      </c>
      <c r="K156" s="640">
        <v>0</v>
      </c>
      <c r="L156" s="640">
        <v>0</v>
      </c>
      <c r="M156" s="638">
        <v>750</v>
      </c>
      <c r="N156" s="638">
        <v>750</v>
      </c>
      <c r="O156" s="638">
        <v>750</v>
      </c>
      <c r="P156" s="638">
        <v>750</v>
      </c>
      <c r="Q156" s="638">
        <v>750</v>
      </c>
      <c r="R156" s="638">
        <v>750</v>
      </c>
      <c r="S156" s="638">
        <v>750</v>
      </c>
      <c r="T156" s="638">
        <v>750</v>
      </c>
      <c r="U156" s="638">
        <v>750</v>
      </c>
      <c r="V156" s="638">
        <v>750</v>
      </c>
      <c r="W156" s="638">
        <v>750</v>
      </c>
      <c r="X156" s="638">
        <v>750</v>
      </c>
      <c r="Y156" s="638">
        <v>750</v>
      </c>
      <c r="Z156" s="638">
        <v>750</v>
      </c>
      <c r="AA156" s="638">
        <v>750</v>
      </c>
      <c r="AB156" s="638">
        <v>750</v>
      </c>
      <c r="AC156" s="638">
        <v>750</v>
      </c>
      <c r="AD156" s="638">
        <v>750</v>
      </c>
      <c r="AE156" s="638">
        <v>750</v>
      </c>
      <c r="AF156" s="638">
        <v>750</v>
      </c>
      <c r="AG156" s="638">
        <v>750</v>
      </c>
      <c r="AH156" s="638">
        <v>750</v>
      </c>
      <c r="AI156" s="638">
        <v>750</v>
      </c>
      <c r="AJ156" s="638">
        <v>750</v>
      </c>
      <c r="AK156" s="638">
        <v>750</v>
      </c>
      <c r="AL156" s="638">
        <v>750</v>
      </c>
      <c r="AM156" s="638">
        <v>750</v>
      </c>
      <c r="AN156" s="638">
        <v>750</v>
      </c>
      <c r="AO156" s="638">
        <v>750</v>
      </c>
      <c r="AP156" s="638">
        <v>750</v>
      </c>
      <c r="AQ156" s="638">
        <v>750</v>
      </c>
      <c r="AR156" s="638">
        <v>750</v>
      </c>
      <c r="AS156" s="241">
        <v>12000</v>
      </c>
      <c r="AT156" s="610">
        <v>12000</v>
      </c>
      <c r="AU156" s="610">
        <v>600</v>
      </c>
      <c r="AV156" s="317">
        <v>600</v>
      </c>
      <c r="AW156" s="111"/>
    </row>
    <row r="157" spans="1:49">
      <c r="A157" s="149" t="s">
        <v>468</v>
      </c>
      <c r="B157" s="128" t="s">
        <v>746</v>
      </c>
      <c r="C157" s="640">
        <v>0</v>
      </c>
      <c r="D157" s="640">
        <v>0</v>
      </c>
      <c r="E157" s="640">
        <v>0</v>
      </c>
      <c r="F157" s="640">
        <v>0</v>
      </c>
      <c r="G157" s="637">
        <v>0.2</v>
      </c>
      <c r="H157" s="637">
        <v>0.2</v>
      </c>
      <c r="I157" s="637">
        <v>0.2</v>
      </c>
      <c r="J157" s="637">
        <v>0.2</v>
      </c>
      <c r="K157" s="637">
        <v>0.2</v>
      </c>
      <c r="L157" s="637">
        <v>0.2</v>
      </c>
      <c r="M157" s="637">
        <v>0.2</v>
      </c>
      <c r="N157" s="637">
        <v>0.2</v>
      </c>
      <c r="O157" s="637">
        <v>0.2</v>
      </c>
      <c r="P157" s="637">
        <v>0.2</v>
      </c>
      <c r="Q157" s="637">
        <v>0.2</v>
      </c>
      <c r="R157" s="637">
        <v>0.2</v>
      </c>
      <c r="S157" s="637">
        <v>0.2</v>
      </c>
      <c r="T157" s="637">
        <v>0.2</v>
      </c>
      <c r="U157" s="637">
        <v>0.2</v>
      </c>
      <c r="V157" s="637">
        <v>0.2</v>
      </c>
      <c r="W157" s="637">
        <v>0.2</v>
      </c>
      <c r="X157" s="637">
        <v>0.2</v>
      </c>
      <c r="Y157" s="637">
        <v>0.2</v>
      </c>
      <c r="Z157" s="637">
        <v>0.2</v>
      </c>
      <c r="AA157" s="637">
        <v>0.2</v>
      </c>
      <c r="AB157" s="637">
        <v>0.2</v>
      </c>
      <c r="AC157" s="637">
        <v>0.2</v>
      </c>
      <c r="AD157" s="637">
        <v>0.2</v>
      </c>
      <c r="AE157" s="637">
        <v>0.2</v>
      </c>
      <c r="AF157" s="637">
        <v>0.2</v>
      </c>
      <c r="AG157" s="637">
        <v>0.2</v>
      </c>
      <c r="AH157" s="637">
        <v>0.2</v>
      </c>
      <c r="AI157" s="637">
        <v>0.2</v>
      </c>
      <c r="AJ157" s="637">
        <v>0.2</v>
      </c>
      <c r="AK157" s="637">
        <v>0.2</v>
      </c>
      <c r="AL157" s="637">
        <v>0.2</v>
      </c>
      <c r="AM157" s="637">
        <v>0.2</v>
      </c>
      <c r="AN157" s="637">
        <v>0.2</v>
      </c>
      <c r="AO157" s="637">
        <v>0.2</v>
      </c>
      <c r="AP157" s="637">
        <v>0.2</v>
      </c>
      <c r="AQ157" s="637">
        <v>0.2</v>
      </c>
      <c r="AR157" s="637">
        <v>0.2</v>
      </c>
      <c r="AS157" s="241">
        <v>3.8000000000000012</v>
      </c>
      <c r="AT157" s="610">
        <v>3.8000000000000012</v>
      </c>
      <c r="AU157" s="610">
        <v>0.19000000000000006</v>
      </c>
      <c r="AV157" s="317">
        <v>0.19000000000000006</v>
      </c>
      <c r="AW157" s="111"/>
    </row>
    <row r="158" spans="1:49">
      <c r="A158" s="149" t="s">
        <v>468</v>
      </c>
      <c r="B158" s="128" t="s">
        <v>747</v>
      </c>
      <c r="C158" s="640">
        <v>0</v>
      </c>
      <c r="D158" s="640">
        <v>0</v>
      </c>
      <c r="E158" s="640">
        <v>0</v>
      </c>
      <c r="F158" s="640">
        <v>0</v>
      </c>
      <c r="G158" s="637">
        <v>0.06</v>
      </c>
      <c r="H158" s="637">
        <v>0.06</v>
      </c>
      <c r="I158" s="637">
        <v>0.06</v>
      </c>
      <c r="J158" s="637">
        <v>0.06</v>
      </c>
      <c r="K158" s="637">
        <v>0.06</v>
      </c>
      <c r="L158" s="637">
        <v>0.06</v>
      </c>
      <c r="M158" s="637">
        <v>0.06</v>
      </c>
      <c r="N158" s="637">
        <v>0.06</v>
      </c>
      <c r="O158" s="637">
        <v>0.06</v>
      </c>
      <c r="P158" s="637">
        <v>0.06</v>
      </c>
      <c r="Q158" s="637">
        <v>0.06</v>
      </c>
      <c r="R158" s="637">
        <v>0.06</v>
      </c>
      <c r="S158" s="637">
        <v>0.06</v>
      </c>
      <c r="T158" s="637">
        <v>0.06</v>
      </c>
      <c r="U158" s="637">
        <v>0.06</v>
      </c>
      <c r="V158" s="637">
        <v>0.06</v>
      </c>
      <c r="W158" s="637">
        <v>0.06</v>
      </c>
      <c r="X158" s="637">
        <v>0.06</v>
      </c>
      <c r="Y158" s="637">
        <v>0.06</v>
      </c>
      <c r="Z158" s="637">
        <v>0.06</v>
      </c>
      <c r="AA158" s="637">
        <v>0.06</v>
      </c>
      <c r="AB158" s="637">
        <v>0.06</v>
      </c>
      <c r="AC158" s="637">
        <v>0.06</v>
      </c>
      <c r="AD158" s="637">
        <v>0.06</v>
      </c>
      <c r="AE158" s="637">
        <v>0.06</v>
      </c>
      <c r="AF158" s="637">
        <v>0.06</v>
      </c>
      <c r="AG158" s="637">
        <v>0.06</v>
      </c>
      <c r="AH158" s="637">
        <v>0.06</v>
      </c>
      <c r="AI158" s="637">
        <v>0.06</v>
      </c>
      <c r="AJ158" s="637">
        <v>0.06</v>
      </c>
      <c r="AK158" s="637">
        <v>0.06</v>
      </c>
      <c r="AL158" s="637">
        <v>0.06</v>
      </c>
      <c r="AM158" s="637">
        <v>0.06</v>
      </c>
      <c r="AN158" s="637">
        <v>0.06</v>
      </c>
      <c r="AO158" s="637">
        <v>0.06</v>
      </c>
      <c r="AP158" s="637">
        <v>0.06</v>
      </c>
      <c r="AQ158" s="637">
        <v>0.06</v>
      </c>
      <c r="AR158" s="637">
        <v>0.06</v>
      </c>
      <c r="AS158" s="241">
        <v>1.1400000000000006</v>
      </c>
      <c r="AT158" s="610">
        <v>1.1400000000000006</v>
      </c>
      <c r="AU158" s="610">
        <v>5.700000000000003E-2</v>
      </c>
      <c r="AV158" s="317">
        <v>5.700000000000003E-2</v>
      </c>
      <c r="AW158" s="111"/>
    </row>
    <row r="159" spans="1:49">
      <c r="A159" s="149" t="s">
        <v>468</v>
      </c>
      <c r="B159" s="128" t="s">
        <v>747</v>
      </c>
      <c r="C159" s="640">
        <v>0</v>
      </c>
      <c r="D159" s="640">
        <v>0</v>
      </c>
      <c r="E159" s="640">
        <v>0</v>
      </c>
      <c r="F159" s="640">
        <v>0</v>
      </c>
      <c r="G159" s="637">
        <v>0.08</v>
      </c>
      <c r="H159" s="637">
        <v>0.08</v>
      </c>
      <c r="I159" s="637">
        <v>0.08</v>
      </c>
      <c r="J159" s="637">
        <v>0.08</v>
      </c>
      <c r="K159" s="637">
        <v>0.08</v>
      </c>
      <c r="L159" s="637">
        <v>0.08</v>
      </c>
      <c r="M159" s="637">
        <v>0.08</v>
      </c>
      <c r="N159" s="637">
        <v>0.08</v>
      </c>
      <c r="O159" s="637">
        <v>0.08</v>
      </c>
      <c r="P159" s="637">
        <v>0.08</v>
      </c>
      <c r="Q159" s="637">
        <v>0.08</v>
      </c>
      <c r="R159" s="637">
        <v>0.08</v>
      </c>
      <c r="S159" s="637">
        <v>0.08</v>
      </c>
      <c r="T159" s="637">
        <v>0.08</v>
      </c>
      <c r="U159" s="637">
        <v>0.08</v>
      </c>
      <c r="V159" s="637">
        <v>0.08</v>
      </c>
      <c r="W159" s="637">
        <v>0.08</v>
      </c>
      <c r="X159" s="637">
        <v>0.08</v>
      </c>
      <c r="Y159" s="637">
        <v>0.08</v>
      </c>
      <c r="Z159" s="637">
        <v>0.08</v>
      </c>
      <c r="AA159" s="637">
        <v>0.08</v>
      </c>
      <c r="AB159" s="637">
        <v>0.08</v>
      </c>
      <c r="AC159" s="637">
        <v>0.08</v>
      </c>
      <c r="AD159" s="637">
        <v>0.08</v>
      </c>
      <c r="AE159" s="637">
        <v>0.08</v>
      </c>
      <c r="AF159" s="637">
        <v>0.08</v>
      </c>
      <c r="AG159" s="637">
        <v>0.08</v>
      </c>
      <c r="AH159" s="637">
        <v>0.08</v>
      </c>
      <c r="AI159" s="637">
        <v>0.08</v>
      </c>
      <c r="AJ159" s="637">
        <v>0.08</v>
      </c>
      <c r="AK159" s="637">
        <v>0.08</v>
      </c>
      <c r="AL159" s="637">
        <v>0.08</v>
      </c>
      <c r="AM159" s="637">
        <v>0.08</v>
      </c>
      <c r="AN159" s="637">
        <v>0.08</v>
      </c>
      <c r="AO159" s="637">
        <v>0.08</v>
      </c>
      <c r="AP159" s="637">
        <v>0.08</v>
      </c>
      <c r="AQ159" s="637">
        <v>0.08</v>
      </c>
      <c r="AR159" s="637">
        <v>0.08</v>
      </c>
      <c r="AS159" s="241">
        <v>1.5200000000000002</v>
      </c>
      <c r="AT159" s="610">
        <v>1.5200000000000002</v>
      </c>
      <c r="AU159" s="610">
        <v>7.6000000000000012E-2</v>
      </c>
      <c r="AV159" s="317">
        <v>7.6000000000000012E-2</v>
      </c>
    </row>
    <row r="160" spans="1:49">
      <c r="A160" s="149" t="s">
        <v>468</v>
      </c>
      <c r="B160" s="128" t="s">
        <v>747</v>
      </c>
      <c r="C160" s="640">
        <v>0</v>
      </c>
      <c r="D160" s="640">
        <v>0</v>
      </c>
      <c r="E160" s="640">
        <v>0</v>
      </c>
      <c r="F160" s="640">
        <v>0</v>
      </c>
      <c r="G160" s="637">
        <v>3.5000000000000003E-2</v>
      </c>
      <c r="H160" s="637">
        <v>3.5000000000000003E-2</v>
      </c>
      <c r="I160" s="637">
        <v>3.5000000000000003E-2</v>
      </c>
      <c r="J160" s="637">
        <v>3.5000000000000003E-2</v>
      </c>
      <c r="K160" s="637">
        <v>3.5000000000000003E-2</v>
      </c>
      <c r="L160" s="637">
        <v>3.5000000000000003E-2</v>
      </c>
      <c r="M160" s="637">
        <v>3.5000000000000003E-2</v>
      </c>
      <c r="N160" s="637">
        <v>3.5000000000000003E-2</v>
      </c>
      <c r="O160" s="637">
        <v>3.5000000000000003E-2</v>
      </c>
      <c r="P160" s="637">
        <v>3.5000000000000003E-2</v>
      </c>
      <c r="Q160" s="637">
        <v>3.5000000000000003E-2</v>
      </c>
      <c r="R160" s="637">
        <v>3.5000000000000003E-2</v>
      </c>
      <c r="S160" s="637">
        <v>3.5000000000000003E-2</v>
      </c>
      <c r="T160" s="637">
        <v>3.5000000000000003E-2</v>
      </c>
      <c r="U160" s="637">
        <v>3.5000000000000003E-2</v>
      </c>
      <c r="V160" s="637">
        <v>3.5000000000000003E-2</v>
      </c>
      <c r="W160" s="637">
        <v>3.5000000000000003E-2</v>
      </c>
      <c r="X160" s="637">
        <v>3.5000000000000003E-2</v>
      </c>
      <c r="Y160" s="637">
        <v>3.5000000000000003E-2</v>
      </c>
      <c r="Z160" s="637">
        <v>3.5000000000000003E-2</v>
      </c>
      <c r="AA160" s="637">
        <v>3.5000000000000003E-2</v>
      </c>
      <c r="AB160" s="637">
        <v>3.5000000000000003E-2</v>
      </c>
      <c r="AC160" s="637">
        <v>3.5000000000000003E-2</v>
      </c>
      <c r="AD160" s="637">
        <v>3.5000000000000003E-2</v>
      </c>
      <c r="AE160" s="637">
        <v>3.5000000000000003E-2</v>
      </c>
      <c r="AF160" s="637">
        <v>3.5000000000000003E-2</v>
      </c>
      <c r="AG160" s="637">
        <v>3.5000000000000003E-2</v>
      </c>
      <c r="AH160" s="637">
        <v>3.5000000000000003E-2</v>
      </c>
      <c r="AI160" s="637">
        <v>3.5000000000000003E-2</v>
      </c>
      <c r="AJ160" s="637">
        <v>3.5000000000000003E-2</v>
      </c>
      <c r="AK160" s="637">
        <v>3.5000000000000003E-2</v>
      </c>
      <c r="AL160" s="637">
        <v>3.5000000000000003E-2</v>
      </c>
      <c r="AM160" s="637">
        <v>3.5000000000000003E-2</v>
      </c>
      <c r="AN160" s="637">
        <v>3.5000000000000003E-2</v>
      </c>
      <c r="AO160" s="637">
        <v>3.5000000000000003E-2</v>
      </c>
      <c r="AP160" s="637">
        <v>3.5000000000000003E-2</v>
      </c>
      <c r="AQ160" s="637">
        <v>3.5000000000000003E-2</v>
      </c>
      <c r="AR160" s="637">
        <v>3.5000000000000003E-2</v>
      </c>
      <c r="AS160" s="241">
        <v>0.66500000000000037</v>
      </c>
      <c r="AT160" s="610">
        <v>0.66500000000000037</v>
      </c>
      <c r="AU160" s="610">
        <v>3.3250000000000016E-2</v>
      </c>
      <c r="AV160" s="317">
        <v>3.3250000000000016E-2</v>
      </c>
    </row>
    <row r="161" spans="1:49">
      <c r="A161" s="149" t="s">
        <v>468</v>
      </c>
      <c r="B161" s="128" t="s">
        <v>747</v>
      </c>
      <c r="C161" s="640">
        <v>0</v>
      </c>
      <c r="D161" s="640">
        <v>0</v>
      </c>
      <c r="E161" s="640">
        <v>0</v>
      </c>
      <c r="F161" s="640">
        <v>0</v>
      </c>
      <c r="G161" s="637">
        <v>6.5000000000000002E-2</v>
      </c>
      <c r="H161" s="637">
        <v>6.5000000000000002E-2</v>
      </c>
      <c r="I161" s="637">
        <v>6.5000000000000002E-2</v>
      </c>
      <c r="J161" s="637">
        <v>6.5000000000000002E-2</v>
      </c>
      <c r="K161" s="637">
        <v>6.5000000000000002E-2</v>
      </c>
      <c r="L161" s="637">
        <v>6.5000000000000002E-2</v>
      </c>
      <c r="M161" s="637">
        <v>6.5000000000000002E-2</v>
      </c>
      <c r="N161" s="637">
        <v>6.5000000000000002E-2</v>
      </c>
      <c r="O161" s="637">
        <v>6.5000000000000002E-2</v>
      </c>
      <c r="P161" s="637">
        <v>6.5000000000000002E-2</v>
      </c>
      <c r="Q161" s="637">
        <v>6.5000000000000002E-2</v>
      </c>
      <c r="R161" s="637">
        <v>6.5000000000000002E-2</v>
      </c>
      <c r="S161" s="637">
        <v>6.5000000000000002E-2</v>
      </c>
      <c r="T161" s="637">
        <v>6.5000000000000002E-2</v>
      </c>
      <c r="U161" s="637">
        <v>6.5000000000000002E-2</v>
      </c>
      <c r="V161" s="637">
        <v>6.5000000000000002E-2</v>
      </c>
      <c r="W161" s="637">
        <v>6.5000000000000002E-2</v>
      </c>
      <c r="X161" s="637">
        <v>6.5000000000000002E-2</v>
      </c>
      <c r="Y161" s="637">
        <v>6.5000000000000002E-2</v>
      </c>
      <c r="Z161" s="637">
        <v>6.5000000000000002E-2</v>
      </c>
      <c r="AA161" s="637">
        <v>6.5000000000000002E-2</v>
      </c>
      <c r="AB161" s="637">
        <v>6.5000000000000002E-2</v>
      </c>
      <c r="AC161" s="637">
        <v>6.5000000000000002E-2</v>
      </c>
      <c r="AD161" s="637">
        <v>6.5000000000000002E-2</v>
      </c>
      <c r="AE161" s="637">
        <v>6.5000000000000002E-2</v>
      </c>
      <c r="AF161" s="637">
        <v>6.5000000000000002E-2</v>
      </c>
      <c r="AG161" s="637">
        <v>6.5000000000000002E-2</v>
      </c>
      <c r="AH161" s="637">
        <v>6.5000000000000002E-2</v>
      </c>
      <c r="AI161" s="637">
        <v>6.5000000000000002E-2</v>
      </c>
      <c r="AJ161" s="637">
        <v>6.5000000000000002E-2</v>
      </c>
      <c r="AK161" s="637">
        <v>6.5000000000000002E-2</v>
      </c>
      <c r="AL161" s="637">
        <v>6.5000000000000002E-2</v>
      </c>
      <c r="AM161" s="637">
        <v>6.5000000000000002E-2</v>
      </c>
      <c r="AN161" s="637">
        <v>6.5000000000000002E-2</v>
      </c>
      <c r="AO161" s="637">
        <v>6.5000000000000002E-2</v>
      </c>
      <c r="AP161" s="637">
        <v>6.5000000000000002E-2</v>
      </c>
      <c r="AQ161" s="637">
        <v>6.5000000000000002E-2</v>
      </c>
      <c r="AR161" s="637">
        <v>6.5000000000000002E-2</v>
      </c>
      <c r="AS161" s="241">
        <v>1.2349999999999994</v>
      </c>
      <c r="AT161" s="610">
        <v>1.2349999999999994</v>
      </c>
      <c r="AU161" s="610">
        <v>6.1749999999999972E-2</v>
      </c>
      <c r="AV161" s="317">
        <v>6.1749999999999972E-2</v>
      </c>
    </row>
    <row r="162" spans="1:49">
      <c r="A162" s="149" t="s">
        <v>468</v>
      </c>
      <c r="B162" s="128" t="s">
        <v>747</v>
      </c>
      <c r="C162" s="640">
        <v>0</v>
      </c>
      <c r="D162" s="640">
        <v>0</v>
      </c>
      <c r="E162" s="640">
        <v>0</v>
      </c>
      <c r="F162" s="640">
        <v>0</v>
      </c>
      <c r="G162" s="637">
        <v>4.4999999999999998E-2</v>
      </c>
      <c r="H162" s="637">
        <v>4.4999999999999998E-2</v>
      </c>
      <c r="I162" s="637">
        <v>4.4999999999999998E-2</v>
      </c>
      <c r="J162" s="637">
        <v>4.4999999999999998E-2</v>
      </c>
      <c r="K162" s="637">
        <v>4.4999999999999998E-2</v>
      </c>
      <c r="L162" s="637">
        <v>4.4999999999999998E-2</v>
      </c>
      <c r="M162" s="637">
        <v>4.4999999999999998E-2</v>
      </c>
      <c r="N162" s="637">
        <v>4.4999999999999998E-2</v>
      </c>
      <c r="O162" s="637">
        <v>4.4999999999999998E-2</v>
      </c>
      <c r="P162" s="637">
        <v>4.4999999999999998E-2</v>
      </c>
      <c r="Q162" s="637">
        <v>4.4999999999999998E-2</v>
      </c>
      <c r="R162" s="637">
        <v>4.4999999999999998E-2</v>
      </c>
      <c r="S162" s="637">
        <v>4.4999999999999998E-2</v>
      </c>
      <c r="T162" s="637">
        <v>4.4999999999999998E-2</v>
      </c>
      <c r="U162" s="637">
        <v>4.4999999999999998E-2</v>
      </c>
      <c r="V162" s="637">
        <v>4.4999999999999998E-2</v>
      </c>
      <c r="W162" s="637">
        <v>4.4999999999999998E-2</v>
      </c>
      <c r="X162" s="637">
        <v>4.4999999999999998E-2</v>
      </c>
      <c r="Y162" s="637">
        <v>4.4999999999999998E-2</v>
      </c>
      <c r="Z162" s="637">
        <v>4.4999999999999998E-2</v>
      </c>
      <c r="AA162" s="637">
        <v>4.4999999999999998E-2</v>
      </c>
      <c r="AB162" s="637">
        <v>4.4999999999999998E-2</v>
      </c>
      <c r="AC162" s="637">
        <v>4.4999999999999998E-2</v>
      </c>
      <c r="AD162" s="637">
        <v>4.4999999999999998E-2</v>
      </c>
      <c r="AE162" s="637">
        <v>4.4999999999999998E-2</v>
      </c>
      <c r="AF162" s="637">
        <v>4.4999999999999998E-2</v>
      </c>
      <c r="AG162" s="637">
        <v>4.4999999999999998E-2</v>
      </c>
      <c r="AH162" s="637">
        <v>4.4999999999999998E-2</v>
      </c>
      <c r="AI162" s="637">
        <v>4.4999999999999998E-2</v>
      </c>
      <c r="AJ162" s="637">
        <v>4.4999999999999998E-2</v>
      </c>
      <c r="AK162" s="637">
        <v>4.4999999999999998E-2</v>
      </c>
      <c r="AL162" s="637">
        <v>4.4999999999999998E-2</v>
      </c>
      <c r="AM162" s="637">
        <v>4.4999999999999998E-2</v>
      </c>
      <c r="AN162" s="637">
        <v>4.4999999999999998E-2</v>
      </c>
      <c r="AO162" s="637">
        <v>4.4999999999999998E-2</v>
      </c>
      <c r="AP162" s="637">
        <v>4.4999999999999998E-2</v>
      </c>
      <c r="AQ162" s="637">
        <v>4.4999999999999998E-2</v>
      </c>
      <c r="AR162" s="637">
        <v>4.4999999999999998E-2</v>
      </c>
      <c r="AS162" s="241">
        <v>0.8550000000000002</v>
      </c>
      <c r="AT162" s="610">
        <v>0.8550000000000002</v>
      </c>
      <c r="AU162" s="610">
        <v>4.275000000000001E-2</v>
      </c>
      <c r="AV162" s="317">
        <v>4.275000000000001E-2</v>
      </c>
    </row>
    <row r="163" spans="1:49">
      <c r="A163" s="149"/>
      <c r="B163" s="128"/>
      <c r="C163" s="640"/>
      <c r="D163" s="640"/>
      <c r="E163" s="640"/>
      <c r="F163" s="640"/>
      <c r="G163" s="637"/>
      <c r="H163" s="637"/>
      <c r="I163" s="637"/>
      <c r="J163" s="637"/>
      <c r="K163" s="637"/>
      <c r="L163" s="637"/>
      <c r="M163" s="637"/>
      <c r="N163" s="637"/>
      <c r="O163" s="637"/>
      <c r="P163" s="637"/>
      <c r="Q163" s="637"/>
      <c r="R163" s="637"/>
      <c r="S163" s="637"/>
      <c r="T163" s="637"/>
      <c r="U163" s="637"/>
      <c r="V163" s="637"/>
      <c r="W163" s="637"/>
      <c r="X163" s="637"/>
      <c r="Y163" s="637"/>
      <c r="Z163" s="637"/>
      <c r="AA163" s="637"/>
      <c r="AB163" s="637"/>
      <c r="AC163" s="637"/>
      <c r="AD163" s="637"/>
      <c r="AE163" s="637"/>
      <c r="AF163" s="637"/>
      <c r="AG163" s="637"/>
      <c r="AH163" s="637"/>
      <c r="AI163" s="637"/>
      <c r="AJ163" s="637"/>
      <c r="AK163" s="637"/>
      <c r="AL163" s="637"/>
      <c r="AM163" s="637"/>
      <c r="AN163" s="637"/>
      <c r="AO163" s="637"/>
      <c r="AP163" s="637"/>
      <c r="AQ163" s="637"/>
      <c r="AR163" s="637"/>
      <c r="AS163" s="241"/>
      <c r="AT163" s="610"/>
      <c r="AU163" s="610"/>
      <c r="AV163" s="317"/>
    </row>
    <row r="164" spans="1:49" s="118" customFormat="1">
      <c r="A164" s="627"/>
      <c r="B164" s="128" t="s">
        <v>71</v>
      </c>
      <c r="C164" s="640">
        <v>0.46679999999999999</v>
      </c>
      <c r="D164" s="640">
        <v>0.49630000000000002</v>
      </c>
      <c r="E164" s="640">
        <v>0.7</v>
      </c>
      <c r="F164" s="640">
        <v>0.76</v>
      </c>
      <c r="G164" s="640">
        <v>0.79500000000000015</v>
      </c>
      <c r="H164" s="640">
        <v>0.82499999999999996</v>
      </c>
      <c r="I164" s="640">
        <v>0</v>
      </c>
      <c r="J164" s="640">
        <v>0</v>
      </c>
      <c r="K164" s="640">
        <v>0</v>
      </c>
      <c r="L164" s="640">
        <v>0</v>
      </c>
      <c r="M164" s="640">
        <v>0</v>
      </c>
      <c r="N164" s="640">
        <v>0</v>
      </c>
      <c r="O164" s="640">
        <v>0</v>
      </c>
      <c r="P164" s="640">
        <v>0</v>
      </c>
      <c r="Q164" s="640">
        <v>54</v>
      </c>
      <c r="R164" s="640">
        <v>66</v>
      </c>
      <c r="S164" s="640">
        <v>0</v>
      </c>
      <c r="T164" s="640">
        <v>0</v>
      </c>
      <c r="U164" s="640">
        <v>0</v>
      </c>
      <c r="V164" s="640">
        <v>0</v>
      </c>
      <c r="W164" s="640">
        <v>0</v>
      </c>
      <c r="X164" s="640">
        <v>0</v>
      </c>
      <c r="Y164" s="640">
        <v>0</v>
      </c>
      <c r="Z164" s="640">
        <v>0</v>
      </c>
      <c r="AA164" s="640">
        <v>0</v>
      </c>
      <c r="AB164" s="640">
        <v>0</v>
      </c>
      <c r="AC164" s="640">
        <v>0</v>
      </c>
      <c r="AD164" s="640">
        <v>0</v>
      </c>
      <c r="AE164" s="640">
        <v>0</v>
      </c>
      <c r="AF164" s="640">
        <v>0</v>
      </c>
      <c r="AG164" s="640">
        <v>0</v>
      </c>
      <c r="AH164" s="640">
        <v>0</v>
      </c>
      <c r="AI164" s="640">
        <v>0</v>
      </c>
      <c r="AJ164" s="640">
        <v>0</v>
      </c>
      <c r="AK164" s="640">
        <v>0</v>
      </c>
      <c r="AL164" s="640">
        <v>0</v>
      </c>
      <c r="AM164" s="640">
        <v>0</v>
      </c>
      <c r="AN164" s="640">
        <v>0</v>
      </c>
      <c r="AO164" s="640">
        <v>0</v>
      </c>
      <c r="AP164" s="640">
        <v>0</v>
      </c>
      <c r="AQ164" s="640">
        <v>0</v>
      </c>
      <c r="AR164" s="640">
        <v>0</v>
      </c>
      <c r="AS164" s="241">
        <v>55.494999999999997</v>
      </c>
      <c r="AT164" s="610">
        <v>67.584999999999994</v>
      </c>
      <c r="AU164" s="610">
        <v>2.77475</v>
      </c>
      <c r="AV164" s="317">
        <v>3.3792499999999999</v>
      </c>
    </row>
    <row r="165" spans="1:49" s="118" customFormat="1">
      <c r="A165" s="627"/>
      <c r="B165" s="128" t="s">
        <v>72</v>
      </c>
      <c r="C165" s="640">
        <v>0</v>
      </c>
      <c r="D165" s="640">
        <v>0</v>
      </c>
      <c r="E165" s="640">
        <v>0</v>
      </c>
      <c r="F165" s="640">
        <v>0</v>
      </c>
      <c r="G165" s="640">
        <v>2.6</v>
      </c>
      <c r="H165" s="640">
        <v>2.6</v>
      </c>
      <c r="I165" s="640">
        <v>2.6</v>
      </c>
      <c r="J165" s="640">
        <v>2.6</v>
      </c>
      <c r="K165" s="640">
        <v>2.6</v>
      </c>
      <c r="L165" s="640">
        <v>2.6</v>
      </c>
      <c r="M165" s="640">
        <v>752.6</v>
      </c>
      <c r="N165" s="640">
        <v>752.6</v>
      </c>
      <c r="O165" s="640">
        <v>752.6</v>
      </c>
      <c r="P165" s="640">
        <v>752.6</v>
      </c>
      <c r="Q165" s="640">
        <v>752.6</v>
      </c>
      <c r="R165" s="640">
        <v>752.6</v>
      </c>
      <c r="S165" s="640">
        <v>1502.6</v>
      </c>
      <c r="T165" s="640">
        <v>1502.6</v>
      </c>
      <c r="U165" s="640">
        <v>752.6</v>
      </c>
      <c r="V165" s="640">
        <v>752.6</v>
      </c>
      <c r="W165" s="640">
        <v>752.6</v>
      </c>
      <c r="X165" s="640">
        <v>752.6</v>
      </c>
      <c r="Y165" s="640">
        <v>752.6</v>
      </c>
      <c r="Z165" s="640">
        <v>752.6</v>
      </c>
      <c r="AA165" s="640">
        <v>752.6</v>
      </c>
      <c r="AB165" s="640">
        <v>752.6</v>
      </c>
      <c r="AC165" s="640">
        <v>752.6</v>
      </c>
      <c r="AD165" s="640">
        <v>752.6</v>
      </c>
      <c r="AE165" s="640">
        <v>752.6</v>
      </c>
      <c r="AF165" s="640">
        <v>752.6</v>
      </c>
      <c r="AG165" s="640">
        <v>752.6</v>
      </c>
      <c r="AH165" s="640">
        <v>752.6</v>
      </c>
      <c r="AI165" s="640">
        <v>752.6</v>
      </c>
      <c r="AJ165" s="640">
        <v>752.6</v>
      </c>
      <c r="AK165" s="640">
        <v>752.6</v>
      </c>
      <c r="AL165" s="640">
        <v>752.6</v>
      </c>
      <c r="AM165" s="640">
        <v>752.6</v>
      </c>
      <c r="AN165" s="640">
        <v>752.6</v>
      </c>
      <c r="AO165" s="640">
        <v>752.6</v>
      </c>
      <c r="AP165" s="640">
        <v>752.6</v>
      </c>
      <c r="AQ165" s="640">
        <v>752.6</v>
      </c>
      <c r="AR165" s="640">
        <v>752.6</v>
      </c>
      <c r="AS165" s="241">
        <v>12799.400000000003</v>
      </c>
      <c r="AT165" s="610">
        <v>12799.400000000003</v>
      </c>
      <c r="AU165" s="610">
        <v>639.97000000000014</v>
      </c>
      <c r="AV165" s="317">
        <v>639.97000000000014</v>
      </c>
    </row>
    <row r="166" spans="1:49" s="633" customFormat="1">
      <c r="A166" s="149"/>
      <c r="B166" s="130" t="s">
        <v>22</v>
      </c>
      <c r="C166" s="652">
        <v>0.46679999999999999</v>
      </c>
      <c r="D166" s="652">
        <v>0.49630000000000002</v>
      </c>
      <c r="E166" s="652">
        <v>0.7</v>
      </c>
      <c r="F166" s="652">
        <v>0.76</v>
      </c>
      <c r="G166" s="652">
        <v>3.3950000000000005</v>
      </c>
      <c r="H166" s="652">
        <v>3.4249999999999998</v>
      </c>
      <c r="I166" s="652">
        <v>2.6</v>
      </c>
      <c r="J166" s="652">
        <v>2.6</v>
      </c>
      <c r="K166" s="652">
        <v>2.6</v>
      </c>
      <c r="L166" s="652">
        <v>2.6</v>
      </c>
      <c r="M166" s="652">
        <v>752.6</v>
      </c>
      <c r="N166" s="652">
        <v>752.6</v>
      </c>
      <c r="O166" s="652">
        <v>752.6</v>
      </c>
      <c r="P166" s="652">
        <v>752.6</v>
      </c>
      <c r="Q166" s="652">
        <v>806.6</v>
      </c>
      <c r="R166" s="652">
        <v>818.6</v>
      </c>
      <c r="S166" s="652">
        <v>1502.6</v>
      </c>
      <c r="T166" s="652">
        <v>1502.6</v>
      </c>
      <c r="U166" s="652">
        <v>752.6</v>
      </c>
      <c r="V166" s="652">
        <v>752.6</v>
      </c>
      <c r="W166" s="652">
        <v>752.6</v>
      </c>
      <c r="X166" s="652">
        <v>752.6</v>
      </c>
      <c r="Y166" s="652">
        <v>752.6</v>
      </c>
      <c r="Z166" s="652">
        <v>752.6</v>
      </c>
      <c r="AA166" s="652">
        <v>752.6</v>
      </c>
      <c r="AB166" s="652">
        <v>752.6</v>
      </c>
      <c r="AC166" s="652">
        <v>752.6</v>
      </c>
      <c r="AD166" s="652">
        <v>752.6</v>
      </c>
      <c r="AE166" s="652">
        <v>752.6</v>
      </c>
      <c r="AF166" s="652">
        <v>752.6</v>
      </c>
      <c r="AG166" s="652">
        <v>752.6</v>
      </c>
      <c r="AH166" s="652">
        <v>752.6</v>
      </c>
      <c r="AI166" s="652">
        <v>752.6</v>
      </c>
      <c r="AJ166" s="652">
        <v>752.6</v>
      </c>
      <c r="AK166" s="652">
        <v>752.6</v>
      </c>
      <c r="AL166" s="652">
        <v>752.6</v>
      </c>
      <c r="AM166" s="652">
        <v>752.6</v>
      </c>
      <c r="AN166" s="652">
        <v>752.6</v>
      </c>
      <c r="AO166" s="652">
        <v>752.6</v>
      </c>
      <c r="AP166" s="652">
        <v>752.6</v>
      </c>
      <c r="AQ166" s="652">
        <v>752.6</v>
      </c>
      <c r="AR166" s="652">
        <v>752.6</v>
      </c>
      <c r="AS166" s="617">
        <v>12854.895000000004</v>
      </c>
      <c r="AT166" s="616">
        <v>12866.985000000004</v>
      </c>
      <c r="AU166" s="616">
        <v>642.74475000000018</v>
      </c>
      <c r="AV166" s="750">
        <v>643.34925000000021</v>
      </c>
    </row>
    <row r="167" spans="1:49">
      <c r="A167" s="150"/>
      <c r="B167" s="135"/>
      <c r="C167" s="334"/>
      <c r="D167" s="334"/>
      <c r="E167" s="751"/>
      <c r="F167" s="751"/>
      <c r="G167" s="751"/>
      <c r="H167" s="751"/>
      <c r="I167" s="751"/>
      <c r="J167" s="751"/>
      <c r="K167" s="751"/>
      <c r="L167" s="751"/>
      <c r="M167" s="751"/>
      <c r="N167" s="751"/>
      <c r="O167" s="751"/>
      <c r="P167" s="751"/>
      <c r="Q167" s="751"/>
      <c r="R167" s="751"/>
      <c r="S167" s="751"/>
      <c r="T167" s="751"/>
      <c r="U167" s="751"/>
      <c r="V167" s="751"/>
      <c r="W167" s="751"/>
      <c r="X167" s="751"/>
      <c r="Y167" s="751"/>
      <c r="Z167" s="751"/>
      <c r="AA167" s="751"/>
      <c r="AB167" s="751"/>
      <c r="AC167" s="751"/>
      <c r="AD167" s="751"/>
      <c r="AE167" s="751"/>
      <c r="AF167" s="751"/>
      <c r="AG167" s="751"/>
      <c r="AH167" s="751"/>
      <c r="AI167" s="751"/>
      <c r="AJ167" s="751"/>
      <c r="AK167" s="751"/>
      <c r="AL167" s="751"/>
      <c r="AM167" s="751"/>
      <c r="AN167" s="751"/>
      <c r="AO167" s="751"/>
      <c r="AP167" s="751"/>
      <c r="AQ167" s="751"/>
      <c r="AR167" s="751"/>
      <c r="AS167" s="241"/>
      <c r="AT167" s="610"/>
      <c r="AU167" s="610"/>
      <c r="AV167" s="317"/>
    </row>
    <row r="168" spans="1:49">
      <c r="A168" s="627"/>
      <c r="B168" s="128" t="s">
        <v>15</v>
      </c>
      <c r="C168" s="128">
        <v>1</v>
      </c>
      <c r="D168" s="128">
        <v>1</v>
      </c>
      <c r="E168" s="625">
        <v>0.96618357487922713</v>
      </c>
      <c r="F168" s="625">
        <v>0.96618357487922713</v>
      </c>
      <c r="G168" s="625">
        <v>0.93351070036640305</v>
      </c>
      <c r="H168" s="625">
        <v>0.93351070036640305</v>
      </c>
      <c r="I168" s="625">
        <v>0.90194270566802237</v>
      </c>
      <c r="J168" s="625">
        <v>0.90194270566802237</v>
      </c>
      <c r="K168" s="625">
        <v>0.87144222769857238</v>
      </c>
      <c r="L168" s="625">
        <v>0.87144222769857238</v>
      </c>
      <c r="M168" s="625">
        <v>0.84197316685852419</v>
      </c>
      <c r="N168" s="625">
        <v>0.84197316685852419</v>
      </c>
      <c r="O168" s="625">
        <v>0.81350064430775282</v>
      </c>
      <c r="P168" s="625">
        <v>0.81350064430775282</v>
      </c>
      <c r="Q168" s="625">
        <v>0.78599096068381913</v>
      </c>
      <c r="R168" s="625">
        <v>0.78599096068381913</v>
      </c>
      <c r="S168" s="625">
        <v>0.75941155621625056</v>
      </c>
      <c r="T168" s="625">
        <v>0.75941155621625056</v>
      </c>
      <c r="U168" s="625">
        <v>0.73373097218961414</v>
      </c>
      <c r="V168" s="625">
        <v>0.73373097218961414</v>
      </c>
      <c r="W168" s="625">
        <v>0.70891881370977217</v>
      </c>
      <c r="X168" s="625">
        <v>0.70891881370977217</v>
      </c>
      <c r="Y168" s="625">
        <v>0.68494571372924851</v>
      </c>
      <c r="Z168" s="625">
        <v>0.68494571372924851</v>
      </c>
      <c r="AA168" s="625">
        <v>0.66178329828912896</v>
      </c>
      <c r="AB168" s="625">
        <v>0.66178329828912896</v>
      </c>
      <c r="AC168" s="625">
        <v>0.63940415293635666</v>
      </c>
      <c r="AD168" s="625">
        <v>0.63940415293635666</v>
      </c>
      <c r="AE168" s="625">
        <v>0.61778179027667302</v>
      </c>
      <c r="AF168" s="625">
        <v>0.61778179027667302</v>
      </c>
      <c r="AG168" s="625">
        <v>0.59689061862480497</v>
      </c>
      <c r="AH168" s="625">
        <v>0.59689061862480497</v>
      </c>
      <c r="AI168" s="625">
        <v>0.57670591171478747</v>
      </c>
      <c r="AJ168" s="625">
        <v>0.57670591171478747</v>
      </c>
      <c r="AK168" s="625">
        <v>0.55720377943457733</v>
      </c>
      <c r="AL168" s="625">
        <v>0.55720377943457733</v>
      </c>
      <c r="AM168" s="625">
        <v>0.53836113955031628</v>
      </c>
      <c r="AN168" s="625">
        <v>0.53836113955031628</v>
      </c>
      <c r="AO168" s="625">
        <v>0.52015569038677911</v>
      </c>
      <c r="AP168" s="625">
        <v>0.52015569038677911</v>
      </c>
      <c r="AQ168" s="625">
        <v>0.50256588443167061</v>
      </c>
      <c r="AR168" s="625">
        <v>0.50256588443167061</v>
      </c>
      <c r="AS168" s="609"/>
      <c r="AT168" s="140"/>
      <c r="AU168" s="140"/>
      <c r="AV168" s="137"/>
      <c r="AW168" s="621"/>
    </row>
    <row r="169" spans="1:49" ht="13.5" thickBot="1">
      <c r="A169" s="629"/>
      <c r="B169" s="20" t="s">
        <v>16</v>
      </c>
      <c r="C169" s="620">
        <v>0.46679999999999999</v>
      </c>
      <c r="D169" s="620">
        <v>0.49630000000000002</v>
      </c>
      <c r="E169" s="620">
        <v>0.67632850241545894</v>
      </c>
      <c r="F169" s="620">
        <v>0.7342995169082126</v>
      </c>
      <c r="G169" s="620">
        <v>3.1692688277439389</v>
      </c>
      <c r="H169" s="620">
        <v>3.1972741487549303</v>
      </c>
      <c r="I169" s="620">
        <v>2.3450510347368581</v>
      </c>
      <c r="J169" s="620">
        <v>2.3450510347368581</v>
      </c>
      <c r="K169" s="620">
        <v>2.2657497920162881</v>
      </c>
      <c r="L169" s="620">
        <v>2.2657497920162881</v>
      </c>
      <c r="M169" s="620">
        <v>633.66900537772528</v>
      </c>
      <c r="N169" s="620">
        <v>633.66900537772528</v>
      </c>
      <c r="O169" s="620">
        <v>612.24058490601476</v>
      </c>
      <c r="P169" s="620">
        <v>612.24058490601476</v>
      </c>
      <c r="Q169" s="620">
        <v>633.98030888756853</v>
      </c>
      <c r="R169" s="620">
        <v>643.41220041577435</v>
      </c>
      <c r="S169" s="620">
        <v>1141.0918043705381</v>
      </c>
      <c r="T169" s="620">
        <v>1141.0918043705381</v>
      </c>
      <c r="U169" s="620">
        <v>552.20592966990364</v>
      </c>
      <c r="V169" s="620">
        <v>552.20592966990364</v>
      </c>
      <c r="W169" s="620">
        <v>533.53229919797457</v>
      </c>
      <c r="X169" s="620">
        <v>533.53229919797457</v>
      </c>
      <c r="Y169" s="620">
        <v>515.49014415263241</v>
      </c>
      <c r="Z169" s="620">
        <v>515.49014415263241</v>
      </c>
      <c r="AA169" s="620">
        <v>498.05811029239845</v>
      </c>
      <c r="AB169" s="620">
        <v>498.05811029239845</v>
      </c>
      <c r="AC169" s="620">
        <v>481.21556549990203</v>
      </c>
      <c r="AD169" s="620">
        <v>481.21556549990203</v>
      </c>
      <c r="AE169" s="620">
        <v>464.94257536222415</v>
      </c>
      <c r="AF169" s="620">
        <v>464.94257536222415</v>
      </c>
      <c r="AG169" s="620">
        <v>449.21987957702822</v>
      </c>
      <c r="AH169" s="620">
        <v>449.21987957702822</v>
      </c>
      <c r="AI169" s="620">
        <v>434.02886915654904</v>
      </c>
      <c r="AJ169" s="620">
        <v>434.02886915654904</v>
      </c>
      <c r="AK169" s="620">
        <v>419.35156440246288</v>
      </c>
      <c r="AL169" s="620">
        <v>419.35156440246288</v>
      </c>
      <c r="AM169" s="620">
        <v>405.17059362556802</v>
      </c>
      <c r="AN169" s="620">
        <v>405.17059362556802</v>
      </c>
      <c r="AO169" s="620">
        <v>391.46917258508995</v>
      </c>
      <c r="AP169" s="620">
        <v>391.46917258508995</v>
      </c>
      <c r="AQ169" s="620">
        <v>378.23108462327531</v>
      </c>
      <c r="AR169" s="620">
        <v>378.23108462327531</v>
      </c>
      <c r="AS169" s="615">
        <v>8552.3538898437691</v>
      </c>
      <c r="AT169" s="634">
        <v>8561.8717577074785</v>
      </c>
      <c r="AU169" s="634"/>
      <c r="AV169" s="632"/>
      <c r="AW169" s="621"/>
    </row>
    <row r="170" spans="1:49">
      <c r="A170" s="621"/>
      <c r="B170" s="16"/>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644"/>
      <c r="AT170" s="616"/>
      <c r="AU170" s="616"/>
      <c r="AV170" s="611"/>
      <c r="AW170" s="621"/>
    </row>
    <row r="171" spans="1:49">
      <c r="AS171" s="118"/>
      <c r="AV171" s="118"/>
    </row>
    <row r="172" spans="1:49" ht="24" customHeight="1" thickBot="1">
      <c r="A172" s="667" t="s">
        <v>748</v>
      </c>
      <c r="B172" s="667"/>
      <c r="C172" s="667"/>
      <c r="D172" s="667"/>
      <c r="E172" s="667"/>
      <c r="F172" s="667"/>
      <c r="G172" s="667"/>
      <c r="H172" s="667"/>
      <c r="I172" s="667"/>
      <c r="J172" s="667"/>
      <c r="K172" s="667"/>
      <c r="L172" s="667"/>
      <c r="M172" s="667"/>
      <c r="N172" s="667"/>
      <c r="O172" s="667"/>
      <c r="P172" s="667"/>
      <c r="Q172" s="667"/>
      <c r="R172" s="667"/>
      <c r="S172" s="667"/>
      <c r="T172" s="667"/>
      <c r="U172" s="667"/>
      <c r="V172" s="667"/>
      <c r="W172" s="667"/>
      <c r="X172" s="667"/>
      <c r="Y172" s="667"/>
      <c r="Z172" s="667"/>
      <c r="AA172" s="667"/>
      <c r="AB172" s="667"/>
      <c r="AC172" s="667"/>
      <c r="AD172" s="667"/>
      <c r="AE172" s="667"/>
      <c r="AF172" s="667"/>
      <c r="AG172" s="667"/>
      <c r="AH172" s="667"/>
      <c r="AI172" s="667"/>
      <c r="AJ172" s="667"/>
      <c r="AK172" s="667"/>
      <c r="AL172" s="667"/>
      <c r="AM172" s="667"/>
      <c r="AN172" s="667"/>
      <c r="AO172" s="667"/>
      <c r="AP172" s="667"/>
      <c r="AQ172" s="667"/>
      <c r="AR172" s="667"/>
      <c r="AS172" s="667"/>
      <c r="AT172" s="667"/>
      <c r="AU172" s="667"/>
      <c r="AV172" s="667"/>
    </row>
    <row r="173" spans="1:49" ht="12.75" customHeight="1">
      <c r="A173" s="11" t="s">
        <v>2</v>
      </c>
      <c r="B173" s="16" t="s">
        <v>3</v>
      </c>
      <c r="C173" s="717" t="s">
        <v>58</v>
      </c>
      <c r="D173" s="717"/>
      <c r="E173" s="718">
        <v>2013</v>
      </c>
      <c r="F173" s="718"/>
      <c r="G173" s="718">
        <v>2014</v>
      </c>
      <c r="H173" s="718"/>
      <c r="I173" s="718">
        <v>2015</v>
      </c>
      <c r="J173" s="718"/>
      <c r="K173" s="718">
        <v>2016</v>
      </c>
      <c r="L173" s="718"/>
      <c r="M173" s="718">
        <v>2017</v>
      </c>
      <c r="N173" s="718"/>
      <c r="O173" s="718">
        <v>2018</v>
      </c>
      <c r="P173" s="718"/>
      <c r="Q173" s="718">
        <v>2019</v>
      </c>
      <c r="R173" s="718"/>
      <c r="S173" s="718">
        <v>2020</v>
      </c>
      <c r="T173" s="718"/>
      <c r="U173" s="718">
        <v>2021</v>
      </c>
      <c r="V173" s="718"/>
      <c r="W173" s="718">
        <v>2022</v>
      </c>
      <c r="X173" s="718"/>
      <c r="Y173" s="718">
        <v>2023</v>
      </c>
      <c r="Z173" s="718"/>
      <c r="AA173" s="718">
        <v>2024</v>
      </c>
      <c r="AB173" s="718"/>
      <c r="AC173" s="718">
        <v>2025</v>
      </c>
      <c r="AD173" s="718"/>
      <c r="AE173" s="718">
        <v>2026</v>
      </c>
      <c r="AF173" s="718"/>
      <c r="AG173" s="718">
        <v>2027</v>
      </c>
      <c r="AH173" s="718"/>
      <c r="AI173" s="718">
        <v>2028</v>
      </c>
      <c r="AJ173" s="718"/>
      <c r="AK173" s="718">
        <v>2029</v>
      </c>
      <c r="AL173" s="718"/>
      <c r="AM173" s="718">
        <v>2030</v>
      </c>
      <c r="AN173" s="718"/>
      <c r="AO173" s="718">
        <v>2031</v>
      </c>
      <c r="AP173" s="718"/>
      <c r="AQ173" s="718">
        <v>2032</v>
      </c>
      <c r="AR173" s="719"/>
      <c r="AS173" s="720" t="s">
        <v>4</v>
      </c>
      <c r="AT173" s="721"/>
      <c r="AU173" s="722" t="s">
        <v>138</v>
      </c>
      <c r="AV173" s="723"/>
    </row>
    <row r="174" spans="1:49" ht="13.5" thickBot="1">
      <c r="A174" s="19" t="s">
        <v>6</v>
      </c>
      <c r="B174" s="20" t="s">
        <v>7</v>
      </c>
      <c r="C174" s="620">
        <v>0</v>
      </c>
      <c r="D174" s="620">
        <v>0</v>
      </c>
      <c r="E174" s="115">
        <v>1</v>
      </c>
      <c r="F174" s="115">
        <v>1</v>
      </c>
      <c r="G174" s="115">
        <v>2</v>
      </c>
      <c r="H174" s="115">
        <v>2</v>
      </c>
      <c r="I174" s="115">
        <v>3</v>
      </c>
      <c r="J174" s="115">
        <v>3</v>
      </c>
      <c r="K174" s="115">
        <v>4</v>
      </c>
      <c r="L174" s="115">
        <v>4</v>
      </c>
      <c r="M174" s="115">
        <v>5</v>
      </c>
      <c r="N174" s="115">
        <v>5</v>
      </c>
      <c r="O174" s="115">
        <v>6</v>
      </c>
      <c r="P174" s="115">
        <v>6</v>
      </c>
      <c r="Q174" s="115">
        <v>7</v>
      </c>
      <c r="R174" s="115"/>
      <c r="S174" s="115">
        <v>8</v>
      </c>
      <c r="T174" s="115"/>
      <c r="U174" s="115">
        <v>9</v>
      </c>
      <c r="V174" s="115"/>
      <c r="W174" s="115">
        <v>10</v>
      </c>
      <c r="X174" s="115"/>
      <c r="Y174" s="115">
        <v>11</v>
      </c>
      <c r="Z174" s="115"/>
      <c r="AA174" s="115">
        <v>12</v>
      </c>
      <c r="AB174" s="115"/>
      <c r="AC174" s="115">
        <v>13</v>
      </c>
      <c r="AD174" s="115">
        <v>13</v>
      </c>
      <c r="AE174" s="115">
        <v>14</v>
      </c>
      <c r="AF174" s="115">
        <v>14</v>
      </c>
      <c r="AG174" s="115">
        <v>15</v>
      </c>
      <c r="AH174" s="115">
        <v>15</v>
      </c>
      <c r="AI174" s="115">
        <v>16</v>
      </c>
      <c r="AJ174" s="115">
        <v>16</v>
      </c>
      <c r="AK174" s="115">
        <v>17</v>
      </c>
      <c r="AL174" s="115">
        <v>17</v>
      </c>
      <c r="AM174" s="115">
        <v>18</v>
      </c>
      <c r="AN174" s="115">
        <v>18</v>
      </c>
      <c r="AO174" s="115">
        <v>19</v>
      </c>
      <c r="AP174" s="115">
        <v>19</v>
      </c>
      <c r="AQ174" s="115">
        <v>20</v>
      </c>
      <c r="AR174" s="115">
        <v>20</v>
      </c>
      <c r="AS174" s="724"/>
      <c r="AT174" s="725"/>
      <c r="AU174" s="726"/>
      <c r="AV174" s="727"/>
    </row>
    <row r="175" spans="1:49">
      <c r="A175" s="205"/>
      <c r="B175" s="117" t="s">
        <v>76</v>
      </c>
      <c r="C175" s="225" t="s">
        <v>691</v>
      </c>
      <c r="D175" s="225" t="s">
        <v>692</v>
      </c>
      <c r="E175" s="225" t="s">
        <v>691</v>
      </c>
      <c r="F175" s="225" t="s">
        <v>692</v>
      </c>
      <c r="G175" s="225" t="s">
        <v>691</v>
      </c>
      <c r="H175" s="225" t="s">
        <v>692</v>
      </c>
      <c r="I175" s="225" t="s">
        <v>691</v>
      </c>
      <c r="J175" s="225" t="s">
        <v>692</v>
      </c>
      <c r="K175" s="225" t="s">
        <v>691</v>
      </c>
      <c r="L175" s="225" t="s">
        <v>692</v>
      </c>
      <c r="M175" s="225" t="s">
        <v>691</v>
      </c>
      <c r="N175" s="225" t="s">
        <v>692</v>
      </c>
      <c r="O175" s="225" t="s">
        <v>691</v>
      </c>
      <c r="P175" s="225" t="s">
        <v>692</v>
      </c>
      <c r="Q175" s="225" t="s">
        <v>691</v>
      </c>
      <c r="R175" s="225" t="s">
        <v>692</v>
      </c>
      <c r="S175" s="225" t="s">
        <v>691</v>
      </c>
      <c r="T175" s="225" t="s">
        <v>692</v>
      </c>
      <c r="U175" s="225" t="s">
        <v>691</v>
      </c>
      <c r="V175" s="225" t="s">
        <v>692</v>
      </c>
      <c r="W175" s="225" t="s">
        <v>691</v>
      </c>
      <c r="X175" s="225" t="s">
        <v>692</v>
      </c>
      <c r="Y175" s="225" t="s">
        <v>691</v>
      </c>
      <c r="Z175" s="225" t="s">
        <v>692</v>
      </c>
      <c r="AA175" s="225" t="s">
        <v>691</v>
      </c>
      <c r="AB175" s="225" t="s">
        <v>692</v>
      </c>
      <c r="AC175" s="225" t="s">
        <v>691</v>
      </c>
      <c r="AD175" s="225" t="s">
        <v>692</v>
      </c>
      <c r="AE175" s="225" t="s">
        <v>691</v>
      </c>
      <c r="AF175" s="225" t="s">
        <v>692</v>
      </c>
      <c r="AG175" s="225" t="s">
        <v>691</v>
      </c>
      <c r="AH175" s="225" t="s">
        <v>692</v>
      </c>
      <c r="AI175" s="225" t="s">
        <v>691</v>
      </c>
      <c r="AJ175" s="225" t="s">
        <v>692</v>
      </c>
      <c r="AK175" s="225" t="s">
        <v>691</v>
      </c>
      <c r="AL175" s="225" t="s">
        <v>692</v>
      </c>
      <c r="AM175" s="225" t="s">
        <v>691</v>
      </c>
      <c r="AN175" s="225" t="s">
        <v>692</v>
      </c>
      <c r="AO175" s="225" t="s">
        <v>691</v>
      </c>
      <c r="AP175" s="225" t="s">
        <v>692</v>
      </c>
      <c r="AQ175" s="225" t="s">
        <v>691</v>
      </c>
      <c r="AR175" s="225" t="s">
        <v>692</v>
      </c>
      <c r="AS175" s="622" t="s">
        <v>691</v>
      </c>
      <c r="AT175" s="225" t="s">
        <v>692</v>
      </c>
      <c r="AU175" s="225" t="s">
        <v>691</v>
      </c>
      <c r="AV175" s="623" t="s">
        <v>692</v>
      </c>
    </row>
    <row r="176" spans="1:49">
      <c r="A176" s="149" t="s">
        <v>68</v>
      </c>
      <c r="B176" s="128" t="s">
        <v>724</v>
      </c>
      <c r="C176" s="640">
        <v>7.4999999999999997E-3</v>
      </c>
      <c r="D176" s="640">
        <v>1.4999999999999999E-2</v>
      </c>
      <c r="E176" s="637">
        <v>1.4999999999999999E-2</v>
      </c>
      <c r="F176" s="637">
        <v>0.03</v>
      </c>
      <c r="G176" s="640">
        <v>7.4999999999999997E-3</v>
      </c>
      <c r="H176" s="640">
        <v>1.4999999999999999E-2</v>
      </c>
      <c r="I176" s="640">
        <v>0</v>
      </c>
      <c r="J176" s="640">
        <v>0</v>
      </c>
      <c r="K176" s="640">
        <v>0</v>
      </c>
      <c r="L176" s="640">
        <v>0</v>
      </c>
      <c r="M176" s="640">
        <v>0</v>
      </c>
      <c r="N176" s="640">
        <v>0</v>
      </c>
      <c r="O176" s="640">
        <v>0</v>
      </c>
      <c r="P176" s="640">
        <v>0</v>
      </c>
      <c r="Q176" s="640">
        <v>0</v>
      </c>
      <c r="R176" s="640">
        <v>0</v>
      </c>
      <c r="S176" s="640">
        <v>0</v>
      </c>
      <c r="T176" s="640">
        <v>0</v>
      </c>
      <c r="U176" s="640">
        <v>0</v>
      </c>
      <c r="V176" s="640">
        <v>0</v>
      </c>
      <c r="W176" s="640">
        <v>0</v>
      </c>
      <c r="X176" s="640">
        <v>0</v>
      </c>
      <c r="Y176" s="640">
        <v>0</v>
      </c>
      <c r="Z176" s="640">
        <v>0</v>
      </c>
      <c r="AA176" s="640">
        <v>0</v>
      </c>
      <c r="AB176" s="640">
        <v>0</v>
      </c>
      <c r="AC176" s="640">
        <v>0</v>
      </c>
      <c r="AD176" s="640">
        <v>0</v>
      </c>
      <c r="AE176" s="640">
        <v>0</v>
      </c>
      <c r="AF176" s="640">
        <v>0</v>
      </c>
      <c r="AG176" s="640">
        <v>0</v>
      </c>
      <c r="AH176" s="640">
        <v>0</v>
      </c>
      <c r="AI176" s="640">
        <v>0</v>
      </c>
      <c r="AJ176" s="640">
        <v>0</v>
      </c>
      <c r="AK176" s="640">
        <v>0</v>
      </c>
      <c r="AL176" s="640">
        <v>0</v>
      </c>
      <c r="AM176" s="640">
        <v>0</v>
      </c>
      <c r="AN176" s="640">
        <v>0</v>
      </c>
      <c r="AO176" s="640">
        <v>0</v>
      </c>
      <c r="AP176" s="640">
        <v>0</v>
      </c>
      <c r="AQ176" s="640">
        <v>0</v>
      </c>
      <c r="AR176" s="640">
        <v>0</v>
      </c>
      <c r="AS176" s="241">
        <v>2.2499999999999999E-2</v>
      </c>
      <c r="AT176" s="610">
        <v>4.4999999999999998E-2</v>
      </c>
      <c r="AU176" s="610">
        <v>1.1249999999999999E-3</v>
      </c>
      <c r="AV176" s="317">
        <v>2.2499999999999998E-3</v>
      </c>
    </row>
    <row r="177" spans="1:49">
      <c r="A177" s="149" t="s">
        <v>740</v>
      </c>
      <c r="B177" s="128" t="s">
        <v>745</v>
      </c>
      <c r="C177" s="640">
        <v>0.33</v>
      </c>
      <c r="D177" s="640">
        <v>0.33</v>
      </c>
      <c r="E177" s="640">
        <v>0.5</v>
      </c>
      <c r="F177" s="640">
        <v>0.5</v>
      </c>
      <c r="G177" s="640">
        <v>2.5000000000000001E-2</v>
      </c>
      <c r="H177" s="640">
        <v>2.5000000000000001E-2</v>
      </c>
      <c r="I177" s="640">
        <v>0</v>
      </c>
      <c r="J177" s="640">
        <v>0</v>
      </c>
      <c r="K177" s="640">
        <v>0</v>
      </c>
      <c r="L177" s="640">
        <v>0</v>
      </c>
      <c r="M177" s="640">
        <v>0</v>
      </c>
      <c r="N177" s="640">
        <v>0</v>
      </c>
      <c r="O177" s="640">
        <v>0</v>
      </c>
      <c r="P177" s="640">
        <v>0</v>
      </c>
      <c r="Q177" s="640">
        <v>0</v>
      </c>
      <c r="R177" s="640">
        <v>0</v>
      </c>
      <c r="S177" s="640">
        <v>0</v>
      </c>
      <c r="T177" s="640">
        <v>0</v>
      </c>
      <c r="U177" s="640">
        <v>0</v>
      </c>
      <c r="V177" s="640">
        <v>0</v>
      </c>
      <c r="W177" s="640">
        <v>0</v>
      </c>
      <c r="X177" s="640">
        <v>0</v>
      </c>
      <c r="Y177" s="640">
        <v>0</v>
      </c>
      <c r="Z177" s="640">
        <v>0</v>
      </c>
      <c r="AA177" s="640">
        <v>0</v>
      </c>
      <c r="AB177" s="640">
        <v>0</v>
      </c>
      <c r="AC177" s="640">
        <v>0</v>
      </c>
      <c r="AD177" s="640">
        <v>0</v>
      </c>
      <c r="AE177" s="640">
        <v>0</v>
      </c>
      <c r="AF177" s="640">
        <v>0</v>
      </c>
      <c r="AG177" s="640">
        <v>0</v>
      </c>
      <c r="AH177" s="640">
        <v>0</v>
      </c>
      <c r="AI177" s="640">
        <v>0</v>
      </c>
      <c r="AJ177" s="640">
        <v>0</v>
      </c>
      <c r="AK177" s="640">
        <v>0</v>
      </c>
      <c r="AL177" s="640">
        <v>0</v>
      </c>
      <c r="AM177" s="640">
        <v>0</v>
      </c>
      <c r="AN177" s="640">
        <v>0</v>
      </c>
      <c r="AO177" s="640">
        <v>0</v>
      </c>
      <c r="AP177" s="640">
        <v>0</v>
      </c>
      <c r="AQ177" s="640">
        <v>0</v>
      </c>
      <c r="AR177" s="640">
        <v>0</v>
      </c>
      <c r="AS177" s="241">
        <v>0.52500000000000002</v>
      </c>
      <c r="AT177" s="610">
        <v>0.52500000000000002</v>
      </c>
      <c r="AU177" s="610">
        <v>2.6250000000000002E-2</v>
      </c>
      <c r="AV177" s="317">
        <v>2.6250000000000002E-2</v>
      </c>
    </row>
    <row r="178" spans="1:49">
      <c r="A178" s="149" t="s">
        <v>149</v>
      </c>
      <c r="B178" s="128" t="s">
        <v>731</v>
      </c>
      <c r="C178" s="640">
        <v>0</v>
      </c>
      <c r="D178" s="640">
        <v>0</v>
      </c>
      <c r="E178" s="640">
        <v>0</v>
      </c>
      <c r="F178" s="640">
        <v>0</v>
      </c>
      <c r="G178" s="640">
        <v>0</v>
      </c>
      <c r="H178" s="640">
        <v>0</v>
      </c>
      <c r="I178" s="640">
        <v>0</v>
      </c>
      <c r="J178" s="640">
        <v>0</v>
      </c>
      <c r="K178" s="640">
        <v>0</v>
      </c>
      <c r="L178" s="640">
        <v>0</v>
      </c>
      <c r="M178" s="640">
        <v>0</v>
      </c>
      <c r="N178" s="640">
        <v>0</v>
      </c>
      <c r="O178" s="640">
        <v>0</v>
      </c>
      <c r="P178" s="640">
        <v>0</v>
      </c>
      <c r="Q178" s="638">
        <v>60</v>
      </c>
      <c r="R178" s="638">
        <v>72</v>
      </c>
      <c r="S178" s="640">
        <v>0</v>
      </c>
      <c r="T178" s="640">
        <v>0</v>
      </c>
      <c r="U178" s="640">
        <v>0</v>
      </c>
      <c r="V178" s="640">
        <v>0</v>
      </c>
      <c r="W178" s="640">
        <v>0</v>
      </c>
      <c r="X178" s="640">
        <v>0</v>
      </c>
      <c r="Y178" s="640">
        <v>0</v>
      </c>
      <c r="Z178" s="640">
        <v>0</v>
      </c>
      <c r="AA178" s="640">
        <v>0</v>
      </c>
      <c r="AB178" s="640">
        <v>0</v>
      </c>
      <c r="AC178" s="640">
        <v>0</v>
      </c>
      <c r="AD178" s="640">
        <v>0</v>
      </c>
      <c r="AE178" s="640">
        <v>0</v>
      </c>
      <c r="AF178" s="640">
        <v>0</v>
      </c>
      <c r="AG178" s="640">
        <v>0</v>
      </c>
      <c r="AH178" s="640">
        <v>0</v>
      </c>
      <c r="AI178" s="640">
        <v>0</v>
      </c>
      <c r="AJ178" s="640">
        <v>0</v>
      </c>
      <c r="AK178" s="640">
        <v>0</v>
      </c>
      <c r="AL178" s="640">
        <v>0</v>
      </c>
      <c r="AM178" s="640">
        <v>0</v>
      </c>
      <c r="AN178" s="640">
        <v>0</v>
      </c>
      <c r="AO178" s="640">
        <v>0</v>
      </c>
      <c r="AP178" s="640">
        <v>0</v>
      </c>
      <c r="AQ178" s="640">
        <v>0</v>
      </c>
      <c r="AR178" s="640">
        <v>0</v>
      </c>
      <c r="AS178" s="241">
        <v>60</v>
      </c>
      <c r="AT178" s="610">
        <v>72</v>
      </c>
      <c r="AU178" s="610">
        <v>3</v>
      </c>
      <c r="AV178" s="317">
        <v>3.6</v>
      </c>
    </row>
    <row r="179" spans="1:49">
      <c r="A179" s="149" t="s">
        <v>149</v>
      </c>
      <c r="B179" s="128" t="s">
        <v>732</v>
      </c>
      <c r="C179" s="640">
        <v>0</v>
      </c>
      <c r="D179" s="640">
        <v>0</v>
      </c>
      <c r="E179" s="640">
        <v>0</v>
      </c>
      <c r="F179" s="640">
        <v>0</v>
      </c>
      <c r="G179" s="640">
        <v>0</v>
      </c>
      <c r="H179" s="640">
        <v>0</v>
      </c>
      <c r="I179" s="640">
        <v>0</v>
      </c>
      <c r="J179" s="640">
        <v>0</v>
      </c>
      <c r="K179" s="640">
        <v>0</v>
      </c>
      <c r="L179" s="640">
        <v>0</v>
      </c>
      <c r="M179" s="640">
        <v>0</v>
      </c>
      <c r="N179" s="640">
        <v>0</v>
      </c>
      <c r="O179" s="640">
        <v>0</v>
      </c>
      <c r="P179" s="640">
        <v>0</v>
      </c>
      <c r="Q179" s="638">
        <v>90</v>
      </c>
      <c r="R179" s="638">
        <v>90</v>
      </c>
      <c r="S179" s="640">
        <v>0</v>
      </c>
      <c r="T179" s="640">
        <v>0</v>
      </c>
      <c r="U179" s="640">
        <v>0</v>
      </c>
      <c r="V179" s="640">
        <v>0</v>
      </c>
      <c r="W179" s="640">
        <v>0</v>
      </c>
      <c r="X179" s="640">
        <v>0</v>
      </c>
      <c r="Y179" s="640">
        <v>0</v>
      </c>
      <c r="Z179" s="640">
        <v>0</v>
      </c>
      <c r="AA179" s="640">
        <v>0</v>
      </c>
      <c r="AB179" s="640">
        <v>0</v>
      </c>
      <c r="AC179" s="640">
        <v>0</v>
      </c>
      <c r="AD179" s="640">
        <v>0</v>
      </c>
      <c r="AE179" s="640">
        <v>0</v>
      </c>
      <c r="AF179" s="640">
        <v>0</v>
      </c>
      <c r="AG179" s="640">
        <v>0</v>
      </c>
      <c r="AH179" s="640">
        <v>0</v>
      </c>
      <c r="AI179" s="640">
        <v>0</v>
      </c>
      <c r="AJ179" s="640">
        <v>0</v>
      </c>
      <c r="AK179" s="640">
        <v>0</v>
      </c>
      <c r="AL179" s="640">
        <v>0</v>
      </c>
      <c r="AM179" s="640">
        <v>0</v>
      </c>
      <c r="AN179" s="640">
        <v>0</v>
      </c>
      <c r="AO179" s="640">
        <v>0</v>
      </c>
      <c r="AP179" s="640">
        <v>0</v>
      </c>
      <c r="AQ179" s="640">
        <v>0</v>
      </c>
      <c r="AR179" s="640">
        <v>0</v>
      </c>
      <c r="AS179" s="241">
        <v>90</v>
      </c>
      <c r="AT179" s="610">
        <v>90</v>
      </c>
      <c r="AU179" s="610">
        <v>4.5</v>
      </c>
      <c r="AV179" s="317">
        <v>4.5</v>
      </c>
    </row>
    <row r="180" spans="1:49">
      <c r="A180" s="111"/>
      <c r="B180" s="645" t="s">
        <v>717</v>
      </c>
      <c r="C180" s="640"/>
      <c r="D180" s="640"/>
      <c r="E180" s="637"/>
      <c r="F180" s="637"/>
      <c r="G180" s="640"/>
      <c r="H180" s="640"/>
      <c r="I180" s="640"/>
      <c r="J180" s="640"/>
      <c r="K180" s="638"/>
      <c r="L180" s="638"/>
      <c r="M180" s="638"/>
      <c r="N180" s="638"/>
      <c r="O180" s="638"/>
      <c r="P180" s="638"/>
      <c r="Q180" s="638"/>
      <c r="R180" s="638"/>
      <c r="S180" s="638"/>
      <c r="T180" s="638"/>
      <c r="U180" s="638"/>
      <c r="V180" s="638"/>
      <c r="W180" s="638"/>
      <c r="X180" s="638"/>
      <c r="Y180" s="638"/>
      <c r="Z180" s="638"/>
      <c r="AA180" s="638"/>
      <c r="AB180" s="638"/>
      <c r="AC180" s="638"/>
      <c r="AD180" s="638"/>
      <c r="AE180" s="638"/>
      <c r="AF180" s="638"/>
      <c r="AG180" s="638"/>
      <c r="AH180" s="638"/>
      <c r="AI180" s="638"/>
      <c r="AJ180" s="638"/>
      <c r="AK180" s="638"/>
      <c r="AL180" s="638"/>
      <c r="AM180" s="638"/>
      <c r="AN180" s="638"/>
      <c r="AO180" s="638"/>
      <c r="AP180" s="638"/>
      <c r="AQ180" s="638"/>
      <c r="AR180" s="638"/>
      <c r="AS180" s="241"/>
      <c r="AT180" s="610"/>
      <c r="AU180" s="610"/>
      <c r="AV180" s="317"/>
    </row>
    <row r="181" spans="1:49">
      <c r="A181" s="149" t="s">
        <v>457</v>
      </c>
      <c r="B181" s="225" t="s">
        <v>733</v>
      </c>
      <c r="C181" s="640">
        <v>0</v>
      </c>
      <c r="D181" s="640">
        <v>0</v>
      </c>
      <c r="E181" s="640">
        <v>0</v>
      </c>
      <c r="F181" s="640">
        <v>0</v>
      </c>
      <c r="G181" s="640">
        <v>0</v>
      </c>
      <c r="H181" s="640">
        <v>0</v>
      </c>
      <c r="I181" s="640">
        <v>0</v>
      </c>
      <c r="J181" s="640">
        <v>0</v>
      </c>
      <c r="K181" s="640">
        <v>0</v>
      </c>
      <c r="L181" s="640">
        <v>0</v>
      </c>
      <c r="M181" s="640">
        <v>0</v>
      </c>
      <c r="N181" s="640">
        <v>0</v>
      </c>
      <c r="O181" s="640">
        <v>0</v>
      </c>
      <c r="P181" s="640">
        <v>0</v>
      </c>
      <c r="Q181" s="640">
        <v>0</v>
      </c>
      <c r="R181" s="640">
        <v>0</v>
      </c>
      <c r="S181" s="638">
        <v>990</v>
      </c>
      <c r="T181" s="638">
        <v>990</v>
      </c>
      <c r="U181" s="640">
        <v>0</v>
      </c>
      <c r="V181" s="640">
        <v>0</v>
      </c>
      <c r="W181" s="640">
        <v>0</v>
      </c>
      <c r="X181" s="640">
        <v>0</v>
      </c>
      <c r="Y181" s="640">
        <v>0</v>
      </c>
      <c r="Z181" s="640">
        <v>0</v>
      </c>
      <c r="AA181" s="640">
        <v>0</v>
      </c>
      <c r="AB181" s="640">
        <v>0</v>
      </c>
      <c r="AC181" s="640">
        <v>0</v>
      </c>
      <c r="AD181" s="640">
        <v>0</v>
      </c>
      <c r="AE181" s="640">
        <v>0</v>
      </c>
      <c r="AF181" s="640">
        <v>0</v>
      </c>
      <c r="AG181" s="640">
        <v>0</v>
      </c>
      <c r="AH181" s="640">
        <v>0</v>
      </c>
      <c r="AI181" s="640">
        <v>0</v>
      </c>
      <c r="AJ181" s="640">
        <v>0</v>
      </c>
      <c r="AK181" s="640">
        <v>0</v>
      </c>
      <c r="AL181" s="640">
        <v>0</v>
      </c>
      <c r="AM181" s="640">
        <v>0</v>
      </c>
      <c r="AN181" s="640">
        <v>0</v>
      </c>
      <c r="AO181" s="640">
        <v>0</v>
      </c>
      <c r="AP181" s="640">
        <v>0</v>
      </c>
      <c r="AQ181" s="640">
        <v>0</v>
      </c>
      <c r="AR181" s="640">
        <v>0</v>
      </c>
      <c r="AS181" s="241">
        <v>990</v>
      </c>
      <c r="AT181" s="610">
        <v>990</v>
      </c>
      <c r="AU181" s="610">
        <v>49.5</v>
      </c>
      <c r="AV181" s="317">
        <v>49.5</v>
      </c>
    </row>
    <row r="182" spans="1:49">
      <c r="A182" s="149" t="s">
        <v>457</v>
      </c>
      <c r="B182" s="128" t="s">
        <v>734</v>
      </c>
      <c r="C182" s="640">
        <v>0</v>
      </c>
      <c r="D182" s="640">
        <v>0</v>
      </c>
      <c r="E182" s="640">
        <v>0</v>
      </c>
      <c r="F182" s="640">
        <v>0</v>
      </c>
      <c r="G182" s="640">
        <v>0</v>
      </c>
      <c r="H182" s="640">
        <v>0</v>
      </c>
      <c r="I182" s="640">
        <v>0</v>
      </c>
      <c r="J182" s="640">
        <v>0</v>
      </c>
      <c r="K182" s="640">
        <v>0</v>
      </c>
      <c r="L182" s="640">
        <v>0</v>
      </c>
      <c r="M182" s="638">
        <v>990</v>
      </c>
      <c r="N182" s="638">
        <v>990</v>
      </c>
      <c r="O182" s="638">
        <v>990</v>
      </c>
      <c r="P182" s="638">
        <v>990</v>
      </c>
      <c r="Q182" s="638">
        <v>990</v>
      </c>
      <c r="R182" s="638">
        <v>990</v>
      </c>
      <c r="S182" s="638">
        <v>990</v>
      </c>
      <c r="T182" s="638">
        <v>990</v>
      </c>
      <c r="U182" s="638">
        <v>990</v>
      </c>
      <c r="V182" s="638">
        <v>990</v>
      </c>
      <c r="W182" s="638">
        <v>990</v>
      </c>
      <c r="X182" s="638">
        <v>990</v>
      </c>
      <c r="Y182" s="638">
        <v>990</v>
      </c>
      <c r="Z182" s="638">
        <v>990</v>
      </c>
      <c r="AA182" s="638">
        <v>990</v>
      </c>
      <c r="AB182" s="638">
        <v>990</v>
      </c>
      <c r="AC182" s="638">
        <v>990</v>
      </c>
      <c r="AD182" s="638">
        <v>990</v>
      </c>
      <c r="AE182" s="638">
        <v>990</v>
      </c>
      <c r="AF182" s="638">
        <v>990</v>
      </c>
      <c r="AG182" s="638">
        <v>990</v>
      </c>
      <c r="AH182" s="638">
        <v>990</v>
      </c>
      <c r="AI182" s="638">
        <v>990</v>
      </c>
      <c r="AJ182" s="638">
        <v>990</v>
      </c>
      <c r="AK182" s="638">
        <v>990</v>
      </c>
      <c r="AL182" s="638">
        <v>990</v>
      </c>
      <c r="AM182" s="638">
        <v>990</v>
      </c>
      <c r="AN182" s="638">
        <v>990</v>
      </c>
      <c r="AO182" s="638">
        <v>990</v>
      </c>
      <c r="AP182" s="638">
        <v>990</v>
      </c>
      <c r="AQ182" s="638">
        <v>990</v>
      </c>
      <c r="AR182" s="638">
        <v>990</v>
      </c>
      <c r="AS182" s="241">
        <v>15840</v>
      </c>
      <c r="AT182" s="610">
        <v>15840</v>
      </c>
      <c r="AU182" s="610">
        <v>792</v>
      </c>
      <c r="AV182" s="317">
        <v>792</v>
      </c>
    </row>
    <row r="183" spans="1:49">
      <c r="A183" s="149"/>
      <c r="B183" s="128"/>
      <c r="C183" s="640"/>
      <c r="D183" s="640"/>
      <c r="E183" s="640"/>
      <c r="F183" s="640"/>
      <c r="G183" s="640"/>
      <c r="H183" s="640"/>
      <c r="I183" s="640"/>
      <c r="J183" s="640"/>
      <c r="K183" s="640"/>
      <c r="L183" s="640"/>
      <c r="M183" s="638"/>
      <c r="N183" s="638"/>
      <c r="O183" s="638"/>
      <c r="P183" s="638"/>
      <c r="Q183" s="638"/>
      <c r="R183" s="638"/>
      <c r="S183" s="638"/>
      <c r="T183" s="638"/>
      <c r="U183" s="638"/>
      <c r="V183" s="638"/>
      <c r="W183" s="638"/>
      <c r="X183" s="638"/>
      <c r="Y183" s="638"/>
      <c r="Z183" s="638"/>
      <c r="AA183" s="638"/>
      <c r="AB183" s="638"/>
      <c r="AC183" s="638"/>
      <c r="AD183" s="638"/>
      <c r="AE183" s="638"/>
      <c r="AF183" s="638"/>
      <c r="AG183" s="638"/>
      <c r="AH183" s="638"/>
      <c r="AI183" s="638"/>
      <c r="AJ183" s="638"/>
      <c r="AK183" s="638"/>
      <c r="AL183" s="638"/>
      <c r="AM183" s="638"/>
      <c r="AN183" s="638"/>
      <c r="AO183" s="638"/>
      <c r="AP183" s="638"/>
      <c r="AQ183" s="638"/>
      <c r="AR183" s="638"/>
      <c r="AS183" s="241"/>
      <c r="AT183" s="610"/>
      <c r="AU183" s="610"/>
      <c r="AV183" s="317"/>
    </row>
    <row r="184" spans="1:49">
      <c r="A184" s="627"/>
      <c r="B184" s="128" t="s">
        <v>71</v>
      </c>
      <c r="C184" s="640">
        <v>0.33750000000000002</v>
      </c>
      <c r="D184" s="640">
        <v>0.34500000000000003</v>
      </c>
      <c r="E184" s="640">
        <v>0.51500000000000001</v>
      </c>
      <c r="F184" s="640">
        <v>0.53</v>
      </c>
      <c r="G184" s="640">
        <v>3.2500000000000001E-2</v>
      </c>
      <c r="H184" s="640">
        <v>0.04</v>
      </c>
      <c r="I184" s="640">
        <v>0</v>
      </c>
      <c r="J184" s="640">
        <v>0</v>
      </c>
      <c r="K184" s="640">
        <v>0</v>
      </c>
      <c r="L184" s="640">
        <v>0</v>
      </c>
      <c r="M184" s="640">
        <v>0</v>
      </c>
      <c r="N184" s="640">
        <v>0</v>
      </c>
      <c r="O184" s="640">
        <v>0</v>
      </c>
      <c r="P184" s="640">
        <v>0</v>
      </c>
      <c r="Q184" s="640">
        <v>150</v>
      </c>
      <c r="R184" s="640">
        <v>162</v>
      </c>
      <c r="S184" s="640">
        <v>0</v>
      </c>
      <c r="T184" s="640">
        <v>0</v>
      </c>
      <c r="U184" s="640">
        <v>0</v>
      </c>
      <c r="V184" s="640">
        <v>0</v>
      </c>
      <c r="W184" s="640">
        <v>0</v>
      </c>
      <c r="X184" s="640">
        <v>0</v>
      </c>
      <c r="Y184" s="640">
        <v>0</v>
      </c>
      <c r="Z184" s="640">
        <v>0</v>
      </c>
      <c r="AA184" s="640">
        <v>0</v>
      </c>
      <c r="AB184" s="640">
        <v>0</v>
      </c>
      <c r="AC184" s="640">
        <v>0</v>
      </c>
      <c r="AD184" s="640">
        <v>0</v>
      </c>
      <c r="AE184" s="640">
        <v>0</v>
      </c>
      <c r="AF184" s="640">
        <v>0</v>
      </c>
      <c r="AG184" s="640">
        <v>0</v>
      </c>
      <c r="AH184" s="640">
        <v>0</v>
      </c>
      <c r="AI184" s="640">
        <v>0</v>
      </c>
      <c r="AJ184" s="640">
        <v>0</v>
      </c>
      <c r="AK184" s="640">
        <v>0</v>
      </c>
      <c r="AL184" s="640">
        <v>0</v>
      </c>
      <c r="AM184" s="640">
        <v>0</v>
      </c>
      <c r="AN184" s="640">
        <v>0</v>
      </c>
      <c r="AO184" s="640">
        <v>0</v>
      </c>
      <c r="AP184" s="640">
        <v>0</v>
      </c>
      <c r="AQ184" s="640">
        <v>0</v>
      </c>
      <c r="AR184" s="640">
        <v>0</v>
      </c>
      <c r="AS184" s="241">
        <v>150.54750000000001</v>
      </c>
      <c r="AT184" s="610">
        <v>162.57</v>
      </c>
      <c r="AU184" s="610">
        <v>7.527375000000001</v>
      </c>
      <c r="AV184" s="317">
        <v>8.1284999999999989</v>
      </c>
    </row>
    <row r="185" spans="1:49">
      <c r="A185" s="627"/>
      <c r="B185" s="128" t="s">
        <v>72</v>
      </c>
      <c r="C185" s="640">
        <v>0</v>
      </c>
      <c r="D185" s="640">
        <v>0</v>
      </c>
      <c r="E185" s="640">
        <v>0</v>
      </c>
      <c r="F185" s="640">
        <v>0</v>
      </c>
      <c r="G185" s="640">
        <v>0</v>
      </c>
      <c r="H185" s="640">
        <v>0</v>
      </c>
      <c r="I185" s="640">
        <v>0</v>
      </c>
      <c r="J185" s="640">
        <v>0</v>
      </c>
      <c r="K185" s="640">
        <v>0</v>
      </c>
      <c r="L185" s="640">
        <v>0</v>
      </c>
      <c r="M185" s="640">
        <v>990</v>
      </c>
      <c r="N185" s="640">
        <v>990</v>
      </c>
      <c r="O185" s="640">
        <v>990</v>
      </c>
      <c r="P185" s="640">
        <v>990</v>
      </c>
      <c r="Q185" s="640">
        <v>990</v>
      </c>
      <c r="R185" s="640">
        <v>990</v>
      </c>
      <c r="S185" s="640">
        <v>1980</v>
      </c>
      <c r="T185" s="640">
        <v>1980</v>
      </c>
      <c r="U185" s="640">
        <v>990</v>
      </c>
      <c r="V185" s="640">
        <v>990</v>
      </c>
      <c r="W185" s="640">
        <v>990</v>
      </c>
      <c r="X185" s="640">
        <v>990</v>
      </c>
      <c r="Y185" s="640">
        <v>990</v>
      </c>
      <c r="Z185" s="640">
        <v>990</v>
      </c>
      <c r="AA185" s="640">
        <v>990</v>
      </c>
      <c r="AB185" s="640">
        <v>990</v>
      </c>
      <c r="AC185" s="640">
        <v>990</v>
      </c>
      <c r="AD185" s="640">
        <v>990</v>
      </c>
      <c r="AE185" s="640">
        <v>990</v>
      </c>
      <c r="AF185" s="640">
        <v>990</v>
      </c>
      <c r="AG185" s="640">
        <v>990</v>
      </c>
      <c r="AH185" s="640">
        <v>990</v>
      </c>
      <c r="AI185" s="640">
        <v>990</v>
      </c>
      <c r="AJ185" s="640">
        <v>990</v>
      </c>
      <c r="AK185" s="640">
        <v>990</v>
      </c>
      <c r="AL185" s="640">
        <v>990</v>
      </c>
      <c r="AM185" s="640">
        <v>990</v>
      </c>
      <c r="AN185" s="640">
        <v>990</v>
      </c>
      <c r="AO185" s="640">
        <v>990</v>
      </c>
      <c r="AP185" s="640">
        <v>990</v>
      </c>
      <c r="AQ185" s="640">
        <v>990</v>
      </c>
      <c r="AR185" s="640">
        <v>990</v>
      </c>
      <c r="AS185" s="241">
        <v>16830</v>
      </c>
      <c r="AT185" s="610">
        <v>16830</v>
      </c>
      <c r="AU185" s="610">
        <v>841.5</v>
      </c>
      <c r="AV185" s="317">
        <v>841.5</v>
      </c>
    </row>
    <row r="186" spans="1:49" s="633" customFormat="1">
      <c r="A186" s="149"/>
      <c r="B186" s="130" t="s">
        <v>22</v>
      </c>
      <c r="C186" s="652">
        <v>0.33750000000000002</v>
      </c>
      <c r="D186" s="652">
        <v>0.34500000000000003</v>
      </c>
      <c r="E186" s="652">
        <v>0.51500000000000001</v>
      </c>
      <c r="F186" s="652">
        <v>0.53</v>
      </c>
      <c r="G186" s="652">
        <v>3.2500000000000001E-2</v>
      </c>
      <c r="H186" s="652">
        <v>0.04</v>
      </c>
      <c r="I186" s="652">
        <v>0</v>
      </c>
      <c r="J186" s="652">
        <v>0</v>
      </c>
      <c r="K186" s="652">
        <v>0</v>
      </c>
      <c r="L186" s="652">
        <v>0</v>
      </c>
      <c r="M186" s="652">
        <v>990</v>
      </c>
      <c r="N186" s="652">
        <v>990</v>
      </c>
      <c r="O186" s="652">
        <v>990</v>
      </c>
      <c r="P186" s="652">
        <v>990</v>
      </c>
      <c r="Q186" s="652">
        <v>1140</v>
      </c>
      <c r="R186" s="652">
        <v>1152</v>
      </c>
      <c r="S186" s="652">
        <v>1980</v>
      </c>
      <c r="T186" s="652">
        <v>1980</v>
      </c>
      <c r="U186" s="652">
        <v>990</v>
      </c>
      <c r="V186" s="652">
        <v>990</v>
      </c>
      <c r="W186" s="652">
        <v>990</v>
      </c>
      <c r="X186" s="652">
        <v>990</v>
      </c>
      <c r="Y186" s="652">
        <v>990</v>
      </c>
      <c r="Z186" s="652">
        <v>990</v>
      </c>
      <c r="AA186" s="652">
        <v>990</v>
      </c>
      <c r="AB186" s="652">
        <v>990</v>
      </c>
      <c r="AC186" s="652">
        <v>990</v>
      </c>
      <c r="AD186" s="652">
        <v>990</v>
      </c>
      <c r="AE186" s="652">
        <v>990</v>
      </c>
      <c r="AF186" s="652">
        <v>990</v>
      </c>
      <c r="AG186" s="652">
        <v>990</v>
      </c>
      <c r="AH186" s="652">
        <v>990</v>
      </c>
      <c r="AI186" s="652">
        <v>990</v>
      </c>
      <c r="AJ186" s="652">
        <v>990</v>
      </c>
      <c r="AK186" s="652">
        <v>990</v>
      </c>
      <c r="AL186" s="652">
        <v>990</v>
      </c>
      <c r="AM186" s="652">
        <v>990</v>
      </c>
      <c r="AN186" s="652">
        <v>990</v>
      </c>
      <c r="AO186" s="652">
        <v>990</v>
      </c>
      <c r="AP186" s="652">
        <v>990</v>
      </c>
      <c r="AQ186" s="652">
        <v>990</v>
      </c>
      <c r="AR186" s="652">
        <v>990</v>
      </c>
      <c r="AS186" s="617">
        <v>16980.547500000001</v>
      </c>
      <c r="AT186" s="616">
        <v>16992.57</v>
      </c>
      <c r="AU186" s="616">
        <v>849.02737500000001</v>
      </c>
      <c r="AV186" s="750">
        <v>849.62850000000003</v>
      </c>
    </row>
    <row r="187" spans="1:49">
      <c r="A187" s="150"/>
      <c r="B187" s="135"/>
      <c r="C187" s="135"/>
      <c r="D187" s="135"/>
      <c r="E187" s="628"/>
      <c r="F187" s="628"/>
      <c r="G187" s="628"/>
      <c r="H187" s="628"/>
      <c r="I187" s="628"/>
      <c r="J187" s="628"/>
      <c r="K187" s="628"/>
      <c r="L187" s="628"/>
      <c r="M187" s="628"/>
      <c r="N187" s="628"/>
      <c r="O187" s="628"/>
      <c r="P187" s="628"/>
      <c r="Q187" s="628"/>
      <c r="R187" s="628"/>
      <c r="S187" s="628"/>
      <c r="T187" s="628"/>
      <c r="U187" s="628"/>
      <c r="V187" s="628"/>
      <c r="W187" s="628"/>
      <c r="X187" s="628"/>
      <c r="Y187" s="628"/>
      <c r="Z187" s="628"/>
      <c r="AA187" s="628"/>
      <c r="AB187" s="628"/>
      <c r="AC187" s="628"/>
      <c r="AD187" s="628"/>
      <c r="AE187" s="628"/>
      <c r="AF187" s="628"/>
      <c r="AG187" s="628"/>
      <c r="AH187" s="628"/>
      <c r="AI187" s="628"/>
      <c r="AJ187" s="628"/>
      <c r="AK187" s="628"/>
      <c r="AL187" s="628"/>
      <c r="AM187" s="628"/>
      <c r="AN187" s="628"/>
      <c r="AO187" s="628"/>
      <c r="AP187" s="628"/>
      <c r="AQ187" s="628"/>
      <c r="AR187" s="628"/>
      <c r="AS187" s="609"/>
      <c r="AT187" s="140"/>
      <c r="AU187" s="140"/>
      <c r="AV187" s="137"/>
    </row>
    <row r="188" spans="1:49">
      <c r="A188" s="627"/>
      <c r="B188" s="128" t="s">
        <v>15</v>
      </c>
      <c r="C188" s="128">
        <v>1</v>
      </c>
      <c r="D188" s="128">
        <v>1</v>
      </c>
      <c r="E188" s="625">
        <v>0.96618357487922713</v>
      </c>
      <c r="F188" s="625">
        <v>0.96618357487922713</v>
      </c>
      <c r="G188" s="625">
        <v>0.93351070036640305</v>
      </c>
      <c r="H188" s="625">
        <v>0.93351070036640305</v>
      </c>
      <c r="I188" s="625">
        <v>0.90194270566802237</v>
      </c>
      <c r="J188" s="625">
        <v>0.90194270566802237</v>
      </c>
      <c r="K188" s="625">
        <v>0.87144222769857238</v>
      </c>
      <c r="L188" s="625">
        <v>0.87144222769857238</v>
      </c>
      <c r="M188" s="625">
        <v>0.84197316685852419</v>
      </c>
      <c r="N188" s="625">
        <v>0.84197316685852419</v>
      </c>
      <c r="O188" s="625">
        <v>0.81350064430775282</v>
      </c>
      <c r="P188" s="625">
        <v>0.81350064430775282</v>
      </c>
      <c r="Q188" s="625">
        <v>0.78599096068381913</v>
      </c>
      <c r="R188" s="625">
        <v>0.78599096068381913</v>
      </c>
      <c r="S188" s="625">
        <v>0.75941155621625056</v>
      </c>
      <c r="T188" s="625">
        <v>0.75941155621625056</v>
      </c>
      <c r="U188" s="625">
        <v>0.73373097218961414</v>
      </c>
      <c r="V188" s="625">
        <v>0.73373097218961414</v>
      </c>
      <c r="W188" s="625">
        <v>0.70891881370977217</v>
      </c>
      <c r="X188" s="625">
        <v>0.70891881370977217</v>
      </c>
      <c r="Y188" s="625">
        <v>0.68494571372924851</v>
      </c>
      <c r="Z188" s="625">
        <v>0.68494571372924851</v>
      </c>
      <c r="AA188" s="625">
        <v>0.66178329828912896</v>
      </c>
      <c r="AB188" s="625">
        <v>0.66178329828912896</v>
      </c>
      <c r="AC188" s="625">
        <v>0.63940415293635666</v>
      </c>
      <c r="AD188" s="625">
        <v>0.63940415293635666</v>
      </c>
      <c r="AE188" s="625">
        <v>0.61778179027667302</v>
      </c>
      <c r="AF188" s="625">
        <v>0.61778179027667302</v>
      </c>
      <c r="AG188" s="625">
        <v>0.59689061862480497</v>
      </c>
      <c r="AH188" s="625">
        <v>0.59689061862480497</v>
      </c>
      <c r="AI188" s="625">
        <v>0.57670591171478747</v>
      </c>
      <c r="AJ188" s="625">
        <v>0.57670591171478747</v>
      </c>
      <c r="AK188" s="625">
        <v>0.55720377943457733</v>
      </c>
      <c r="AL188" s="625">
        <v>0.55720377943457733</v>
      </c>
      <c r="AM188" s="625">
        <v>0.53836113955031628</v>
      </c>
      <c r="AN188" s="625">
        <v>0.53836113955031628</v>
      </c>
      <c r="AO188" s="625">
        <v>0.52015569038677911</v>
      </c>
      <c r="AP188" s="625">
        <v>0.52015569038677911</v>
      </c>
      <c r="AQ188" s="625">
        <v>0.50256588443167061</v>
      </c>
      <c r="AR188" s="625">
        <v>0.50256588443167061</v>
      </c>
      <c r="AS188" s="609"/>
      <c r="AT188" s="140"/>
      <c r="AU188" s="140"/>
      <c r="AV188" s="137"/>
      <c r="AW188" s="621"/>
    </row>
    <row r="189" spans="1:49" ht="13.5" thickBot="1">
      <c r="A189" s="629"/>
      <c r="B189" s="20" t="s">
        <v>16</v>
      </c>
      <c r="C189" s="620">
        <v>0.33750000000000002</v>
      </c>
      <c r="D189" s="620">
        <v>0.34500000000000003</v>
      </c>
      <c r="E189" s="620">
        <v>0.49758454106280198</v>
      </c>
      <c r="F189" s="620">
        <v>0.51207729468599039</v>
      </c>
      <c r="G189" s="620">
        <v>3.0339097761908101E-2</v>
      </c>
      <c r="H189" s="620">
        <v>3.7340428014656125E-2</v>
      </c>
      <c r="I189" s="620">
        <v>0</v>
      </c>
      <c r="J189" s="620">
        <v>0</v>
      </c>
      <c r="K189" s="620">
        <v>0</v>
      </c>
      <c r="L189" s="620">
        <v>0</v>
      </c>
      <c r="M189" s="620">
        <v>833.55343518993891</v>
      </c>
      <c r="N189" s="620">
        <v>833.55343518993891</v>
      </c>
      <c r="O189" s="620">
        <v>805.36563786467525</v>
      </c>
      <c r="P189" s="620">
        <v>805.36563786467525</v>
      </c>
      <c r="Q189" s="620">
        <v>896.02969517955376</v>
      </c>
      <c r="R189" s="620">
        <v>905.46158670775958</v>
      </c>
      <c r="S189" s="620">
        <v>1503.6348813081761</v>
      </c>
      <c r="T189" s="620">
        <v>1503.6348813081761</v>
      </c>
      <c r="U189" s="620">
        <v>726.39366246771795</v>
      </c>
      <c r="V189" s="620">
        <v>726.39366246771795</v>
      </c>
      <c r="W189" s="620">
        <v>701.82962557267444</v>
      </c>
      <c r="X189" s="620">
        <v>701.82962557267444</v>
      </c>
      <c r="Y189" s="620">
        <v>678.09625659195603</v>
      </c>
      <c r="Z189" s="620">
        <v>678.09625659195603</v>
      </c>
      <c r="AA189" s="620">
        <v>655.16546530623771</v>
      </c>
      <c r="AB189" s="620">
        <v>655.16546530623771</v>
      </c>
      <c r="AC189" s="620">
        <v>633.01011140699313</v>
      </c>
      <c r="AD189" s="620">
        <v>633.01011140699313</v>
      </c>
      <c r="AE189" s="620">
        <v>611.60397237390623</v>
      </c>
      <c r="AF189" s="620">
        <v>611.60397237390623</v>
      </c>
      <c r="AG189" s="620">
        <v>590.92171243855694</v>
      </c>
      <c r="AH189" s="620">
        <v>590.92171243855694</v>
      </c>
      <c r="AI189" s="620">
        <v>570.93885259763954</v>
      </c>
      <c r="AJ189" s="620">
        <v>570.93885259763954</v>
      </c>
      <c r="AK189" s="620">
        <v>551.63174164023155</v>
      </c>
      <c r="AL189" s="620">
        <v>551.63174164023155</v>
      </c>
      <c r="AM189" s="620">
        <v>532.97752815481317</v>
      </c>
      <c r="AN189" s="620">
        <v>532.97752815481317</v>
      </c>
      <c r="AO189" s="620">
        <v>514.95413348291129</v>
      </c>
      <c r="AP189" s="620">
        <v>514.95413348291129</v>
      </c>
      <c r="AQ189" s="620">
        <v>497.54022558735392</v>
      </c>
      <c r="AR189" s="620">
        <v>497.54022558735392</v>
      </c>
      <c r="AS189" s="615">
        <v>11304.174860802161</v>
      </c>
      <c r="AT189" s="634">
        <v>11313.628246414242</v>
      </c>
      <c r="AU189" s="614"/>
      <c r="AV189" s="632"/>
      <c r="AW189" s="621"/>
    </row>
    <row r="190" spans="1:49">
      <c r="AS190" s="642"/>
      <c r="AV190" s="642"/>
    </row>
    <row r="191" spans="1:49">
      <c r="AS191" s="118"/>
      <c r="AV191" s="118"/>
    </row>
    <row r="192" spans="1:49" ht="24" customHeight="1" thickBot="1">
      <c r="A192" s="667" t="s">
        <v>749</v>
      </c>
      <c r="B192" s="667"/>
      <c r="C192" s="667"/>
      <c r="D192" s="667"/>
      <c r="E192" s="667"/>
      <c r="F192" s="667"/>
      <c r="G192" s="667"/>
      <c r="H192" s="667"/>
      <c r="I192" s="667"/>
      <c r="J192" s="667"/>
      <c r="K192" s="667"/>
      <c r="L192" s="667"/>
      <c r="M192" s="667"/>
      <c r="N192" s="667"/>
      <c r="O192" s="667"/>
      <c r="P192" s="667"/>
      <c r="Q192" s="667"/>
      <c r="R192" s="667"/>
      <c r="S192" s="667"/>
      <c r="T192" s="667"/>
      <c r="U192" s="667"/>
      <c r="V192" s="667"/>
      <c r="W192" s="667"/>
      <c r="X192" s="667"/>
      <c r="Y192" s="667"/>
      <c r="Z192" s="667"/>
      <c r="AA192" s="667"/>
      <c r="AB192" s="667"/>
      <c r="AC192" s="667"/>
      <c r="AD192" s="667"/>
      <c r="AE192" s="667"/>
      <c r="AF192" s="667"/>
      <c r="AG192" s="667"/>
      <c r="AH192" s="667"/>
      <c r="AI192" s="667"/>
      <c r="AJ192" s="667"/>
      <c r="AK192" s="667"/>
      <c r="AL192" s="667"/>
      <c r="AM192" s="667"/>
      <c r="AN192" s="667"/>
      <c r="AO192" s="667"/>
      <c r="AP192" s="667"/>
      <c r="AQ192" s="667"/>
      <c r="AR192" s="667"/>
      <c r="AS192" s="667"/>
      <c r="AT192" s="667"/>
      <c r="AU192" s="667"/>
      <c r="AV192" s="667"/>
    </row>
    <row r="193" spans="1:49" ht="12.75" customHeight="1">
      <c r="A193" s="11" t="s">
        <v>2</v>
      </c>
      <c r="B193" s="16" t="s">
        <v>3</v>
      </c>
      <c r="C193" s="717" t="s">
        <v>58</v>
      </c>
      <c r="D193" s="717"/>
      <c r="E193" s="718">
        <v>2013</v>
      </c>
      <c r="F193" s="718"/>
      <c r="G193" s="718">
        <v>2014</v>
      </c>
      <c r="H193" s="718"/>
      <c r="I193" s="718">
        <v>2015</v>
      </c>
      <c r="J193" s="718"/>
      <c r="K193" s="718">
        <v>2016</v>
      </c>
      <c r="L193" s="718"/>
      <c r="M193" s="718">
        <v>2017</v>
      </c>
      <c r="N193" s="718"/>
      <c r="O193" s="718">
        <v>2018</v>
      </c>
      <c r="P193" s="718"/>
      <c r="Q193" s="718">
        <v>2019</v>
      </c>
      <c r="R193" s="718"/>
      <c r="S193" s="718">
        <v>2020</v>
      </c>
      <c r="T193" s="718"/>
      <c r="U193" s="718">
        <v>2021</v>
      </c>
      <c r="V193" s="718"/>
      <c r="W193" s="718">
        <v>2022</v>
      </c>
      <c r="X193" s="718"/>
      <c r="Y193" s="718">
        <v>2023</v>
      </c>
      <c r="Z193" s="718"/>
      <c r="AA193" s="718">
        <v>2024</v>
      </c>
      <c r="AB193" s="718"/>
      <c r="AC193" s="718">
        <v>2025</v>
      </c>
      <c r="AD193" s="718"/>
      <c r="AE193" s="718">
        <v>2026</v>
      </c>
      <c r="AF193" s="718"/>
      <c r="AG193" s="718">
        <v>2027</v>
      </c>
      <c r="AH193" s="718"/>
      <c r="AI193" s="718">
        <v>2028</v>
      </c>
      <c r="AJ193" s="718"/>
      <c r="AK193" s="718">
        <v>2029</v>
      </c>
      <c r="AL193" s="718"/>
      <c r="AM193" s="718">
        <v>2030</v>
      </c>
      <c r="AN193" s="718"/>
      <c r="AO193" s="718">
        <v>2031</v>
      </c>
      <c r="AP193" s="718"/>
      <c r="AQ193" s="718">
        <v>2032</v>
      </c>
      <c r="AR193" s="719"/>
      <c r="AS193" s="720" t="s">
        <v>4</v>
      </c>
      <c r="AT193" s="721"/>
      <c r="AU193" s="722" t="s">
        <v>138</v>
      </c>
      <c r="AV193" s="723"/>
      <c r="AW193" s="111"/>
    </row>
    <row r="194" spans="1:49" ht="13.5" thickBot="1">
      <c r="A194" s="19" t="s">
        <v>6</v>
      </c>
      <c r="B194" s="20" t="s">
        <v>7</v>
      </c>
      <c r="C194" s="620">
        <v>0</v>
      </c>
      <c r="D194" s="620">
        <v>0</v>
      </c>
      <c r="E194" s="115">
        <v>1</v>
      </c>
      <c r="F194" s="115">
        <v>1</v>
      </c>
      <c r="G194" s="115">
        <v>2</v>
      </c>
      <c r="H194" s="115">
        <v>2</v>
      </c>
      <c r="I194" s="115">
        <v>3</v>
      </c>
      <c r="J194" s="115">
        <v>3</v>
      </c>
      <c r="K194" s="115">
        <v>4</v>
      </c>
      <c r="L194" s="115">
        <v>4</v>
      </c>
      <c r="M194" s="115">
        <v>5</v>
      </c>
      <c r="N194" s="115">
        <v>5</v>
      </c>
      <c r="O194" s="115">
        <v>6</v>
      </c>
      <c r="P194" s="115">
        <v>6</v>
      </c>
      <c r="Q194" s="115">
        <v>7</v>
      </c>
      <c r="R194" s="115"/>
      <c r="S194" s="115">
        <v>8</v>
      </c>
      <c r="T194" s="115"/>
      <c r="U194" s="115">
        <v>9</v>
      </c>
      <c r="V194" s="115"/>
      <c r="W194" s="115">
        <v>10</v>
      </c>
      <c r="X194" s="115"/>
      <c r="Y194" s="115">
        <v>11</v>
      </c>
      <c r="Z194" s="115"/>
      <c r="AA194" s="115">
        <v>12</v>
      </c>
      <c r="AB194" s="115"/>
      <c r="AC194" s="115">
        <v>13</v>
      </c>
      <c r="AD194" s="115">
        <v>13</v>
      </c>
      <c r="AE194" s="115">
        <v>14</v>
      </c>
      <c r="AF194" s="115">
        <v>14</v>
      </c>
      <c r="AG194" s="115">
        <v>15</v>
      </c>
      <c r="AH194" s="115">
        <v>15</v>
      </c>
      <c r="AI194" s="115">
        <v>16</v>
      </c>
      <c r="AJ194" s="115">
        <v>16</v>
      </c>
      <c r="AK194" s="115">
        <v>17</v>
      </c>
      <c r="AL194" s="115">
        <v>17</v>
      </c>
      <c r="AM194" s="115">
        <v>18</v>
      </c>
      <c r="AN194" s="115">
        <v>18</v>
      </c>
      <c r="AO194" s="115">
        <v>19</v>
      </c>
      <c r="AP194" s="115">
        <v>19</v>
      </c>
      <c r="AQ194" s="115">
        <v>20</v>
      </c>
      <c r="AR194" s="115">
        <v>20</v>
      </c>
      <c r="AS194" s="724"/>
      <c r="AT194" s="725"/>
      <c r="AU194" s="726"/>
      <c r="AV194" s="727"/>
      <c r="AW194" s="111"/>
    </row>
    <row r="195" spans="1:49" s="15" customFormat="1">
      <c r="A195" s="13"/>
      <c r="B195" s="117" t="s">
        <v>76</v>
      </c>
      <c r="C195" s="225" t="s">
        <v>691</v>
      </c>
      <c r="D195" s="225" t="s">
        <v>692</v>
      </c>
      <c r="E195" s="225" t="s">
        <v>691</v>
      </c>
      <c r="F195" s="225" t="s">
        <v>692</v>
      </c>
      <c r="G195" s="225" t="s">
        <v>691</v>
      </c>
      <c r="H195" s="225" t="s">
        <v>692</v>
      </c>
      <c r="I195" s="225" t="s">
        <v>691</v>
      </c>
      <c r="J195" s="225" t="s">
        <v>692</v>
      </c>
      <c r="K195" s="225" t="s">
        <v>691</v>
      </c>
      <c r="L195" s="225" t="s">
        <v>692</v>
      </c>
      <c r="M195" s="225" t="s">
        <v>691</v>
      </c>
      <c r="N195" s="225" t="s">
        <v>692</v>
      </c>
      <c r="O195" s="225" t="s">
        <v>691</v>
      </c>
      <c r="P195" s="225" t="s">
        <v>692</v>
      </c>
      <c r="Q195" s="225" t="s">
        <v>691</v>
      </c>
      <c r="R195" s="225" t="s">
        <v>692</v>
      </c>
      <c r="S195" s="225" t="s">
        <v>691</v>
      </c>
      <c r="T195" s="225" t="s">
        <v>692</v>
      </c>
      <c r="U195" s="225" t="s">
        <v>691</v>
      </c>
      <c r="V195" s="225" t="s">
        <v>692</v>
      </c>
      <c r="W195" s="225" t="s">
        <v>691</v>
      </c>
      <c r="X195" s="225" t="s">
        <v>692</v>
      </c>
      <c r="Y195" s="225" t="s">
        <v>691</v>
      </c>
      <c r="Z195" s="225" t="s">
        <v>692</v>
      </c>
      <c r="AA195" s="225" t="s">
        <v>691</v>
      </c>
      <c r="AB195" s="225" t="s">
        <v>692</v>
      </c>
      <c r="AC195" s="225" t="s">
        <v>691</v>
      </c>
      <c r="AD195" s="225" t="s">
        <v>692</v>
      </c>
      <c r="AE195" s="225" t="s">
        <v>691</v>
      </c>
      <c r="AF195" s="225" t="s">
        <v>692</v>
      </c>
      <c r="AG195" s="225" t="s">
        <v>691</v>
      </c>
      <c r="AH195" s="225" t="s">
        <v>692</v>
      </c>
      <c r="AI195" s="225" t="s">
        <v>691</v>
      </c>
      <c r="AJ195" s="225" t="s">
        <v>692</v>
      </c>
      <c r="AK195" s="225" t="s">
        <v>691</v>
      </c>
      <c r="AL195" s="225" t="s">
        <v>692</v>
      </c>
      <c r="AM195" s="225" t="s">
        <v>691</v>
      </c>
      <c r="AN195" s="225" t="s">
        <v>692</v>
      </c>
      <c r="AO195" s="225" t="s">
        <v>691</v>
      </c>
      <c r="AP195" s="225" t="s">
        <v>692</v>
      </c>
      <c r="AQ195" s="225" t="s">
        <v>691</v>
      </c>
      <c r="AR195" s="225" t="s">
        <v>692</v>
      </c>
      <c r="AS195" s="622" t="s">
        <v>691</v>
      </c>
      <c r="AT195" s="225" t="s">
        <v>692</v>
      </c>
      <c r="AU195" s="225" t="s">
        <v>691</v>
      </c>
      <c r="AV195" s="623" t="s">
        <v>692</v>
      </c>
    </row>
    <row r="196" spans="1:49" s="15" customFormat="1">
      <c r="A196" s="126" t="s">
        <v>68</v>
      </c>
      <c r="B196" s="225" t="s">
        <v>724</v>
      </c>
      <c r="C196" s="640">
        <v>1.7500000000000002E-2</v>
      </c>
      <c r="D196" s="640">
        <v>3.5000000000000003E-2</v>
      </c>
      <c r="E196" s="637">
        <v>7.4999999999999997E-3</v>
      </c>
      <c r="F196" s="637">
        <v>1.4999999999999999E-2</v>
      </c>
      <c r="G196" s="640">
        <v>0</v>
      </c>
      <c r="H196" s="640">
        <v>0</v>
      </c>
      <c r="I196" s="640">
        <v>0</v>
      </c>
      <c r="J196" s="640">
        <v>0</v>
      </c>
      <c r="K196" s="640">
        <v>0</v>
      </c>
      <c r="L196" s="640">
        <v>0</v>
      </c>
      <c r="M196" s="640">
        <v>0</v>
      </c>
      <c r="N196" s="640">
        <v>0</v>
      </c>
      <c r="O196" s="640">
        <v>0</v>
      </c>
      <c r="P196" s="640">
        <v>0</v>
      </c>
      <c r="Q196" s="640">
        <v>0</v>
      </c>
      <c r="R196" s="640">
        <v>0</v>
      </c>
      <c r="S196" s="640">
        <v>0</v>
      </c>
      <c r="T196" s="640">
        <v>0</v>
      </c>
      <c r="U196" s="640">
        <v>0</v>
      </c>
      <c r="V196" s="640">
        <v>0</v>
      </c>
      <c r="W196" s="640">
        <v>0</v>
      </c>
      <c r="X196" s="640">
        <v>0</v>
      </c>
      <c r="Y196" s="640">
        <v>0</v>
      </c>
      <c r="Z196" s="640">
        <v>0</v>
      </c>
      <c r="AA196" s="640">
        <v>0</v>
      </c>
      <c r="AB196" s="640">
        <v>0</v>
      </c>
      <c r="AC196" s="640">
        <v>0</v>
      </c>
      <c r="AD196" s="640">
        <v>0</v>
      </c>
      <c r="AE196" s="640">
        <v>0</v>
      </c>
      <c r="AF196" s="640">
        <v>0</v>
      </c>
      <c r="AG196" s="640">
        <v>0</v>
      </c>
      <c r="AH196" s="640">
        <v>0</v>
      </c>
      <c r="AI196" s="640">
        <v>0</v>
      </c>
      <c r="AJ196" s="640">
        <v>0</v>
      </c>
      <c r="AK196" s="640">
        <v>0</v>
      </c>
      <c r="AL196" s="640">
        <v>0</v>
      </c>
      <c r="AM196" s="640">
        <v>0</v>
      </c>
      <c r="AN196" s="640">
        <v>0</v>
      </c>
      <c r="AO196" s="640">
        <v>0</v>
      </c>
      <c r="AP196" s="640">
        <v>0</v>
      </c>
      <c r="AQ196" s="640">
        <v>0</v>
      </c>
      <c r="AR196" s="640">
        <v>0</v>
      </c>
      <c r="AS196" s="241">
        <v>7.4999999999999997E-3</v>
      </c>
      <c r="AT196" s="610">
        <v>1.4999999999999999E-2</v>
      </c>
      <c r="AU196" s="610">
        <v>3.7500000000000001E-4</v>
      </c>
      <c r="AV196" s="317">
        <v>7.5000000000000002E-4</v>
      </c>
    </row>
    <row r="197" spans="1:49" s="15" customFormat="1">
      <c r="A197" s="126" t="s">
        <v>68</v>
      </c>
      <c r="B197" s="225" t="s">
        <v>750</v>
      </c>
      <c r="C197" s="640">
        <v>1.7500000000000002E-2</v>
      </c>
      <c r="D197" s="640">
        <v>7.0000000000000007E-2</v>
      </c>
      <c r="E197" s="637">
        <v>7.4999999999999997E-3</v>
      </c>
      <c r="F197" s="637">
        <v>0.03</v>
      </c>
      <c r="G197" s="640">
        <v>0</v>
      </c>
      <c r="H197" s="640">
        <v>0</v>
      </c>
      <c r="I197" s="640">
        <v>0</v>
      </c>
      <c r="J197" s="640">
        <v>0</v>
      </c>
      <c r="K197" s="640">
        <v>0</v>
      </c>
      <c r="L197" s="640">
        <v>0</v>
      </c>
      <c r="M197" s="640">
        <v>0</v>
      </c>
      <c r="N197" s="640">
        <v>0</v>
      </c>
      <c r="O197" s="640">
        <v>0</v>
      </c>
      <c r="P197" s="640">
        <v>0</v>
      </c>
      <c r="Q197" s="640">
        <v>0</v>
      </c>
      <c r="R197" s="640">
        <v>0</v>
      </c>
      <c r="S197" s="640">
        <v>0</v>
      </c>
      <c r="T197" s="640">
        <v>0</v>
      </c>
      <c r="U197" s="640">
        <v>0</v>
      </c>
      <c r="V197" s="640">
        <v>0</v>
      </c>
      <c r="W197" s="640">
        <v>0</v>
      </c>
      <c r="X197" s="640">
        <v>0</v>
      </c>
      <c r="Y197" s="640">
        <v>0</v>
      </c>
      <c r="Z197" s="640">
        <v>0</v>
      </c>
      <c r="AA197" s="640">
        <v>0</v>
      </c>
      <c r="AB197" s="640">
        <v>0</v>
      </c>
      <c r="AC197" s="640">
        <v>0</v>
      </c>
      <c r="AD197" s="640">
        <v>0</v>
      </c>
      <c r="AE197" s="640">
        <v>0</v>
      </c>
      <c r="AF197" s="640">
        <v>0</v>
      </c>
      <c r="AG197" s="640">
        <v>0</v>
      </c>
      <c r="AH197" s="640">
        <v>0</v>
      </c>
      <c r="AI197" s="640">
        <v>0</v>
      </c>
      <c r="AJ197" s="640">
        <v>0</v>
      </c>
      <c r="AK197" s="640">
        <v>0</v>
      </c>
      <c r="AL197" s="640">
        <v>0</v>
      </c>
      <c r="AM197" s="640">
        <v>0</v>
      </c>
      <c r="AN197" s="640">
        <v>0</v>
      </c>
      <c r="AO197" s="640">
        <v>0</v>
      </c>
      <c r="AP197" s="640">
        <v>0</v>
      </c>
      <c r="AQ197" s="640">
        <v>0</v>
      </c>
      <c r="AR197" s="640">
        <v>0</v>
      </c>
      <c r="AS197" s="241">
        <v>7.4999999999999997E-3</v>
      </c>
      <c r="AT197" s="610">
        <v>0.03</v>
      </c>
      <c r="AU197" s="610">
        <v>3.7500000000000001E-4</v>
      </c>
      <c r="AV197" s="317">
        <v>1.5E-3</v>
      </c>
    </row>
    <row r="198" spans="1:49" s="15" customFormat="1">
      <c r="A198" s="126" t="s">
        <v>740</v>
      </c>
      <c r="B198" s="225" t="s">
        <v>745</v>
      </c>
      <c r="C198" s="640">
        <v>1.7500000000000002E-2</v>
      </c>
      <c r="D198" s="640">
        <v>1.7500000000000002E-2</v>
      </c>
      <c r="E198" s="640">
        <v>7.4999999999999997E-3</v>
      </c>
      <c r="F198" s="640">
        <v>7.4999999999999997E-3</v>
      </c>
      <c r="G198" s="640">
        <v>0</v>
      </c>
      <c r="H198" s="640">
        <v>0</v>
      </c>
      <c r="I198" s="640">
        <v>0</v>
      </c>
      <c r="J198" s="640">
        <v>0</v>
      </c>
      <c r="K198" s="640">
        <v>0</v>
      </c>
      <c r="L198" s="640">
        <v>0</v>
      </c>
      <c r="M198" s="640">
        <v>0</v>
      </c>
      <c r="N198" s="640">
        <v>0</v>
      </c>
      <c r="O198" s="640">
        <v>0</v>
      </c>
      <c r="P198" s="640">
        <v>0</v>
      </c>
      <c r="Q198" s="640">
        <v>0</v>
      </c>
      <c r="R198" s="640">
        <v>0</v>
      </c>
      <c r="S198" s="640">
        <v>0</v>
      </c>
      <c r="T198" s="640">
        <v>0</v>
      </c>
      <c r="U198" s="640">
        <v>0</v>
      </c>
      <c r="V198" s="640">
        <v>0</v>
      </c>
      <c r="W198" s="640">
        <v>0</v>
      </c>
      <c r="X198" s="640">
        <v>0</v>
      </c>
      <c r="Y198" s="640">
        <v>0</v>
      </c>
      <c r="Z198" s="640">
        <v>0</v>
      </c>
      <c r="AA198" s="640">
        <v>0</v>
      </c>
      <c r="AB198" s="640">
        <v>0</v>
      </c>
      <c r="AC198" s="640">
        <v>0</v>
      </c>
      <c r="AD198" s="640">
        <v>0</v>
      </c>
      <c r="AE198" s="640">
        <v>0</v>
      </c>
      <c r="AF198" s="640">
        <v>0</v>
      </c>
      <c r="AG198" s="640">
        <v>0</v>
      </c>
      <c r="AH198" s="640">
        <v>0</v>
      </c>
      <c r="AI198" s="640">
        <v>0</v>
      </c>
      <c r="AJ198" s="640">
        <v>0</v>
      </c>
      <c r="AK198" s="640">
        <v>0</v>
      </c>
      <c r="AL198" s="640">
        <v>0</v>
      </c>
      <c r="AM198" s="640">
        <v>0</v>
      </c>
      <c r="AN198" s="640">
        <v>0</v>
      </c>
      <c r="AO198" s="640">
        <v>0</v>
      </c>
      <c r="AP198" s="640">
        <v>0</v>
      </c>
      <c r="AQ198" s="640">
        <v>0</v>
      </c>
      <c r="AR198" s="640">
        <v>0</v>
      </c>
      <c r="AS198" s="241">
        <v>7.4999999999999997E-3</v>
      </c>
      <c r="AT198" s="610">
        <v>7.4999999999999997E-3</v>
      </c>
      <c r="AU198" s="610">
        <v>3.7500000000000001E-4</v>
      </c>
      <c r="AV198" s="317">
        <v>3.7500000000000001E-4</v>
      </c>
    </row>
    <row r="199" spans="1:49" s="15" customFormat="1">
      <c r="A199" s="126" t="s">
        <v>149</v>
      </c>
      <c r="B199" s="225" t="s">
        <v>731</v>
      </c>
      <c r="C199" s="640">
        <v>0</v>
      </c>
      <c r="D199" s="640">
        <v>0</v>
      </c>
      <c r="E199" s="640">
        <v>0</v>
      </c>
      <c r="F199" s="640">
        <v>0</v>
      </c>
      <c r="G199" s="640">
        <v>0</v>
      </c>
      <c r="H199" s="640">
        <v>0</v>
      </c>
      <c r="I199" s="640">
        <v>0</v>
      </c>
      <c r="J199" s="640">
        <v>0</v>
      </c>
      <c r="K199" s="640">
        <v>0</v>
      </c>
      <c r="L199" s="640">
        <v>0</v>
      </c>
      <c r="M199" s="640">
        <v>0</v>
      </c>
      <c r="N199" s="640">
        <v>0</v>
      </c>
      <c r="O199" s="640">
        <v>0</v>
      </c>
      <c r="P199" s="640">
        <v>0</v>
      </c>
      <c r="Q199" s="638">
        <v>35</v>
      </c>
      <c r="R199" s="638">
        <v>45</v>
      </c>
      <c r="S199" s="640">
        <v>0</v>
      </c>
      <c r="T199" s="640">
        <v>0</v>
      </c>
      <c r="U199" s="640">
        <v>0</v>
      </c>
      <c r="V199" s="640">
        <v>0</v>
      </c>
      <c r="W199" s="640">
        <v>0</v>
      </c>
      <c r="X199" s="640">
        <v>0</v>
      </c>
      <c r="Y199" s="640">
        <v>0</v>
      </c>
      <c r="Z199" s="640">
        <v>0</v>
      </c>
      <c r="AA199" s="640">
        <v>0</v>
      </c>
      <c r="AB199" s="640">
        <v>0</v>
      </c>
      <c r="AC199" s="640">
        <v>0</v>
      </c>
      <c r="AD199" s="640">
        <v>0</v>
      </c>
      <c r="AE199" s="640">
        <v>0</v>
      </c>
      <c r="AF199" s="640">
        <v>0</v>
      </c>
      <c r="AG199" s="640">
        <v>0</v>
      </c>
      <c r="AH199" s="640">
        <v>0</v>
      </c>
      <c r="AI199" s="640">
        <v>0</v>
      </c>
      <c r="AJ199" s="640">
        <v>0</v>
      </c>
      <c r="AK199" s="640">
        <v>0</v>
      </c>
      <c r="AL199" s="640">
        <v>0</v>
      </c>
      <c r="AM199" s="640">
        <v>0</v>
      </c>
      <c r="AN199" s="640">
        <v>0</v>
      </c>
      <c r="AO199" s="640">
        <v>0</v>
      </c>
      <c r="AP199" s="640">
        <v>0</v>
      </c>
      <c r="AQ199" s="640">
        <v>0</v>
      </c>
      <c r="AR199" s="640">
        <v>0</v>
      </c>
      <c r="AS199" s="241">
        <v>35</v>
      </c>
      <c r="AT199" s="610">
        <v>45</v>
      </c>
      <c r="AU199" s="610">
        <v>1.75</v>
      </c>
      <c r="AV199" s="317">
        <v>2.25</v>
      </c>
    </row>
    <row r="200" spans="1:49" s="15" customFormat="1">
      <c r="A200" s="126" t="s">
        <v>149</v>
      </c>
      <c r="B200" s="225" t="s">
        <v>732</v>
      </c>
      <c r="C200" s="640">
        <v>0</v>
      </c>
      <c r="D200" s="640">
        <v>0</v>
      </c>
      <c r="E200" s="640">
        <v>0</v>
      </c>
      <c r="F200" s="640">
        <v>0</v>
      </c>
      <c r="G200" s="640">
        <v>0</v>
      </c>
      <c r="H200" s="640">
        <v>0</v>
      </c>
      <c r="I200" s="640">
        <v>0</v>
      </c>
      <c r="J200" s="640">
        <v>0</v>
      </c>
      <c r="K200" s="640">
        <v>0</v>
      </c>
      <c r="L200" s="640">
        <v>0</v>
      </c>
      <c r="M200" s="640">
        <v>0</v>
      </c>
      <c r="N200" s="640">
        <v>0</v>
      </c>
      <c r="O200" s="640">
        <v>0</v>
      </c>
      <c r="P200" s="640">
        <v>0</v>
      </c>
      <c r="Q200" s="638">
        <v>2</v>
      </c>
      <c r="R200" s="638">
        <v>2</v>
      </c>
      <c r="S200" s="640">
        <v>0</v>
      </c>
      <c r="T200" s="640">
        <v>0</v>
      </c>
      <c r="U200" s="640">
        <v>0</v>
      </c>
      <c r="V200" s="640">
        <v>0</v>
      </c>
      <c r="W200" s="640">
        <v>0</v>
      </c>
      <c r="X200" s="640">
        <v>0</v>
      </c>
      <c r="Y200" s="640">
        <v>0</v>
      </c>
      <c r="Z200" s="640">
        <v>0</v>
      </c>
      <c r="AA200" s="640">
        <v>0</v>
      </c>
      <c r="AB200" s="640">
        <v>0</v>
      </c>
      <c r="AC200" s="640">
        <v>0</v>
      </c>
      <c r="AD200" s="640">
        <v>0</v>
      </c>
      <c r="AE200" s="640">
        <v>0</v>
      </c>
      <c r="AF200" s="640">
        <v>0</v>
      </c>
      <c r="AG200" s="640">
        <v>0</v>
      </c>
      <c r="AH200" s="640">
        <v>0</v>
      </c>
      <c r="AI200" s="640">
        <v>0</v>
      </c>
      <c r="AJ200" s="640">
        <v>0</v>
      </c>
      <c r="AK200" s="640">
        <v>0</v>
      </c>
      <c r="AL200" s="640">
        <v>0</v>
      </c>
      <c r="AM200" s="640">
        <v>0</v>
      </c>
      <c r="AN200" s="640">
        <v>0</v>
      </c>
      <c r="AO200" s="640">
        <v>0</v>
      </c>
      <c r="AP200" s="640">
        <v>0</v>
      </c>
      <c r="AQ200" s="640">
        <v>0</v>
      </c>
      <c r="AR200" s="640">
        <v>0</v>
      </c>
      <c r="AS200" s="241">
        <v>2</v>
      </c>
      <c r="AT200" s="610">
        <v>2</v>
      </c>
      <c r="AU200" s="610">
        <v>0.1</v>
      </c>
      <c r="AV200" s="317">
        <v>0.1</v>
      </c>
    </row>
    <row r="201" spans="1:49" s="15" customFormat="1">
      <c r="B201" s="752" t="s">
        <v>717</v>
      </c>
      <c r="C201" s="640"/>
      <c r="D201" s="640"/>
      <c r="E201" s="637"/>
      <c r="F201" s="637"/>
      <c r="G201" s="640"/>
      <c r="H201" s="640"/>
      <c r="I201" s="640"/>
      <c r="J201" s="640"/>
      <c r="K201" s="638"/>
      <c r="L201" s="638"/>
      <c r="M201" s="638"/>
      <c r="N201" s="638"/>
      <c r="O201" s="638"/>
      <c r="P201" s="638"/>
      <c r="Q201" s="638"/>
      <c r="R201" s="638"/>
      <c r="S201" s="638"/>
      <c r="T201" s="638"/>
      <c r="U201" s="638"/>
      <c r="V201" s="638"/>
      <c r="W201" s="638"/>
      <c r="X201" s="638"/>
      <c r="Y201" s="638"/>
      <c r="Z201" s="638"/>
      <c r="AA201" s="638"/>
      <c r="AB201" s="638"/>
      <c r="AC201" s="638"/>
      <c r="AD201" s="638"/>
      <c r="AE201" s="638"/>
      <c r="AF201" s="638"/>
      <c r="AG201" s="638"/>
      <c r="AH201" s="638"/>
      <c r="AI201" s="638"/>
      <c r="AJ201" s="638"/>
      <c r="AK201" s="638"/>
      <c r="AL201" s="638"/>
      <c r="AM201" s="638"/>
      <c r="AN201" s="638"/>
      <c r="AO201" s="638"/>
      <c r="AP201" s="638"/>
      <c r="AQ201" s="638"/>
      <c r="AR201" s="638"/>
      <c r="AS201" s="241"/>
      <c r="AT201" s="610"/>
      <c r="AU201" s="610"/>
      <c r="AV201" s="317"/>
    </row>
    <row r="202" spans="1:49" s="15" customFormat="1">
      <c r="A202" s="126" t="s">
        <v>457</v>
      </c>
      <c r="B202" s="225" t="s">
        <v>733</v>
      </c>
      <c r="C202" s="640">
        <v>0</v>
      </c>
      <c r="D202" s="640">
        <v>0</v>
      </c>
      <c r="E202" s="640">
        <v>0</v>
      </c>
      <c r="F202" s="640">
        <v>0</v>
      </c>
      <c r="G202" s="640">
        <v>0</v>
      </c>
      <c r="H202" s="640">
        <v>0</v>
      </c>
      <c r="I202" s="640">
        <v>0</v>
      </c>
      <c r="J202" s="640">
        <v>0</v>
      </c>
      <c r="K202" s="640">
        <v>0</v>
      </c>
      <c r="L202" s="640">
        <v>0</v>
      </c>
      <c r="M202" s="640">
        <v>0</v>
      </c>
      <c r="N202" s="640">
        <v>0</v>
      </c>
      <c r="O202" s="640">
        <v>0</v>
      </c>
      <c r="P202" s="640">
        <v>0</v>
      </c>
      <c r="Q202" s="640">
        <v>0</v>
      </c>
      <c r="R202" s="640">
        <v>0</v>
      </c>
      <c r="S202" s="638">
        <v>630</v>
      </c>
      <c r="T202" s="638">
        <v>630</v>
      </c>
      <c r="U202" s="640">
        <v>0</v>
      </c>
      <c r="V202" s="640">
        <v>0</v>
      </c>
      <c r="W202" s="640">
        <v>0</v>
      </c>
      <c r="X202" s="640">
        <v>0</v>
      </c>
      <c r="Y202" s="640">
        <v>0</v>
      </c>
      <c r="Z202" s="640">
        <v>0</v>
      </c>
      <c r="AA202" s="640">
        <v>0</v>
      </c>
      <c r="AB202" s="640">
        <v>0</v>
      </c>
      <c r="AC202" s="640">
        <v>0</v>
      </c>
      <c r="AD202" s="640">
        <v>0</v>
      </c>
      <c r="AE202" s="640">
        <v>0</v>
      </c>
      <c r="AF202" s="640">
        <v>0</v>
      </c>
      <c r="AG202" s="640">
        <v>0</v>
      </c>
      <c r="AH202" s="640">
        <v>0</v>
      </c>
      <c r="AI202" s="640">
        <v>0</v>
      </c>
      <c r="AJ202" s="640">
        <v>0</v>
      </c>
      <c r="AK202" s="640">
        <v>0</v>
      </c>
      <c r="AL202" s="640">
        <v>0</v>
      </c>
      <c r="AM202" s="640">
        <v>0</v>
      </c>
      <c r="AN202" s="640">
        <v>0</v>
      </c>
      <c r="AO202" s="640">
        <v>0</v>
      </c>
      <c r="AP202" s="640">
        <v>0</v>
      </c>
      <c r="AQ202" s="640">
        <v>0</v>
      </c>
      <c r="AR202" s="640">
        <v>0</v>
      </c>
      <c r="AS202" s="241">
        <v>630</v>
      </c>
      <c r="AT202" s="610">
        <v>630</v>
      </c>
      <c r="AU202" s="610">
        <v>31.5</v>
      </c>
      <c r="AV202" s="317">
        <v>31.5</v>
      </c>
    </row>
    <row r="203" spans="1:49" s="15" customFormat="1">
      <c r="A203" s="126" t="s">
        <v>457</v>
      </c>
      <c r="B203" s="225" t="s">
        <v>734</v>
      </c>
      <c r="C203" s="640">
        <v>0</v>
      </c>
      <c r="D203" s="640">
        <v>0</v>
      </c>
      <c r="E203" s="640">
        <v>0</v>
      </c>
      <c r="F203" s="640">
        <v>0</v>
      </c>
      <c r="G203" s="640">
        <v>0</v>
      </c>
      <c r="H203" s="640">
        <v>0</v>
      </c>
      <c r="I203" s="640">
        <v>0</v>
      </c>
      <c r="J203" s="640">
        <v>0</v>
      </c>
      <c r="K203" s="640">
        <v>0</v>
      </c>
      <c r="L203" s="640">
        <v>0</v>
      </c>
      <c r="M203" s="638">
        <v>630</v>
      </c>
      <c r="N203" s="638">
        <v>630</v>
      </c>
      <c r="O203" s="638">
        <v>630</v>
      </c>
      <c r="P203" s="638">
        <v>630</v>
      </c>
      <c r="Q203" s="638">
        <v>630</v>
      </c>
      <c r="R203" s="638">
        <v>630</v>
      </c>
      <c r="S203" s="638">
        <v>630</v>
      </c>
      <c r="T203" s="638">
        <v>630</v>
      </c>
      <c r="U203" s="638">
        <v>630</v>
      </c>
      <c r="V203" s="638">
        <v>630</v>
      </c>
      <c r="W203" s="638">
        <v>630</v>
      </c>
      <c r="X203" s="638">
        <v>630</v>
      </c>
      <c r="Y203" s="638">
        <v>630</v>
      </c>
      <c r="Z203" s="638">
        <v>630</v>
      </c>
      <c r="AA203" s="638">
        <v>630</v>
      </c>
      <c r="AB203" s="638">
        <v>630</v>
      </c>
      <c r="AC203" s="638">
        <v>630</v>
      </c>
      <c r="AD203" s="638">
        <v>630</v>
      </c>
      <c r="AE203" s="638">
        <v>630</v>
      </c>
      <c r="AF203" s="638">
        <v>630</v>
      </c>
      <c r="AG203" s="638">
        <v>630</v>
      </c>
      <c r="AH203" s="638">
        <v>630</v>
      </c>
      <c r="AI203" s="638">
        <v>630</v>
      </c>
      <c r="AJ203" s="638">
        <v>630</v>
      </c>
      <c r="AK203" s="638">
        <v>630</v>
      </c>
      <c r="AL203" s="638">
        <v>630</v>
      </c>
      <c r="AM203" s="638">
        <v>630</v>
      </c>
      <c r="AN203" s="638">
        <v>630</v>
      </c>
      <c r="AO203" s="638">
        <v>630</v>
      </c>
      <c r="AP203" s="638">
        <v>630</v>
      </c>
      <c r="AQ203" s="638">
        <v>630</v>
      </c>
      <c r="AR203" s="638">
        <v>630</v>
      </c>
      <c r="AS203" s="241">
        <v>10080</v>
      </c>
      <c r="AT203" s="610">
        <v>10080</v>
      </c>
      <c r="AU203" s="610">
        <v>504</v>
      </c>
      <c r="AV203" s="317">
        <v>504</v>
      </c>
    </row>
    <row r="204" spans="1:49" s="15" customFormat="1">
      <c r="A204" s="126"/>
      <c r="B204" s="225"/>
      <c r="C204" s="640"/>
      <c r="D204" s="640"/>
      <c r="E204" s="640"/>
      <c r="F204" s="640"/>
      <c r="G204" s="640"/>
      <c r="H204" s="640"/>
      <c r="I204" s="640"/>
      <c r="J204" s="640"/>
      <c r="K204" s="640"/>
      <c r="L204" s="640"/>
      <c r="M204" s="638"/>
      <c r="N204" s="638"/>
      <c r="O204" s="638"/>
      <c r="P204" s="638"/>
      <c r="Q204" s="638"/>
      <c r="R204" s="638"/>
      <c r="S204" s="638"/>
      <c r="T204" s="638"/>
      <c r="U204" s="638"/>
      <c r="V204" s="638"/>
      <c r="W204" s="638"/>
      <c r="X204" s="638"/>
      <c r="Y204" s="638"/>
      <c r="Z204" s="638"/>
      <c r="AA204" s="638"/>
      <c r="AB204" s="638"/>
      <c r="AC204" s="638"/>
      <c r="AD204" s="638"/>
      <c r="AE204" s="638"/>
      <c r="AF204" s="638"/>
      <c r="AG204" s="638"/>
      <c r="AH204" s="638"/>
      <c r="AI204" s="638"/>
      <c r="AJ204" s="638"/>
      <c r="AK204" s="638"/>
      <c r="AL204" s="638"/>
      <c r="AM204" s="638"/>
      <c r="AN204" s="638"/>
      <c r="AO204" s="638"/>
      <c r="AP204" s="638"/>
      <c r="AQ204" s="638"/>
      <c r="AR204" s="638"/>
      <c r="AS204" s="241"/>
      <c r="AT204" s="610"/>
      <c r="AU204" s="610"/>
      <c r="AV204" s="317"/>
    </row>
    <row r="205" spans="1:49" s="15" customFormat="1">
      <c r="A205" s="11"/>
      <c r="B205" s="225" t="s">
        <v>71</v>
      </c>
      <c r="C205" s="640">
        <v>5.2500000000000005E-2</v>
      </c>
      <c r="D205" s="640">
        <v>0.12250000000000001</v>
      </c>
      <c r="E205" s="640">
        <v>2.2499999999999999E-2</v>
      </c>
      <c r="F205" s="640">
        <v>5.2499999999999998E-2</v>
      </c>
      <c r="G205" s="640">
        <v>0</v>
      </c>
      <c r="H205" s="640">
        <v>0</v>
      </c>
      <c r="I205" s="640">
        <v>0</v>
      </c>
      <c r="J205" s="640">
        <v>0</v>
      </c>
      <c r="K205" s="640">
        <v>0</v>
      </c>
      <c r="L205" s="640">
        <v>0</v>
      </c>
      <c r="M205" s="640">
        <v>0</v>
      </c>
      <c r="N205" s="640">
        <v>0</v>
      </c>
      <c r="O205" s="640">
        <v>0</v>
      </c>
      <c r="P205" s="640">
        <v>0</v>
      </c>
      <c r="Q205" s="640">
        <v>37</v>
      </c>
      <c r="R205" s="640">
        <v>47</v>
      </c>
      <c r="S205" s="640">
        <v>0</v>
      </c>
      <c r="T205" s="640">
        <v>0</v>
      </c>
      <c r="U205" s="640">
        <v>0</v>
      </c>
      <c r="V205" s="640">
        <v>0</v>
      </c>
      <c r="W205" s="640">
        <v>0</v>
      </c>
      <c r="X205" s="640">
        <v>0</v>
      </c>
      <c r="Y205" s="640">
        <v>0</v>
      </c>
      <c r="Z205" s="640">
        <v>0</v>
      </c>
      <c r="AA205" s="640">
        <v>0</v>
      </c>
      <c r="AB205" s="640">
        <v>0</v>
      </c>
      <c r="AC205" s="640">
        <v>0</v>
      </c>
      <c r="AD205" s="640">
        <v>0</v>
      </c>
      <c r="AE205" s="640">
        <v>0</v>
      </c>
      <c r="AF205" s="640">
        <v>0</v>
      </c>
      <c r="AG205" s="640">
        <v>0</v>
      </c>
      <c r="AH205" s="640">
        <v>0</v>
      </c>
      <c r="AI205" s="640">
        <v>0</v>
      </c>
      <c r="AJ205" s="640">
        <v>0</v>
      </c>
      <c r="AK205" s="640">
        <v>0</v>
      </c>
      <c r="AL205" s="640">
        <v>0</v>
      </c>
      <c r="AM205" s="640">
        <v>0</v>
      </c>
      <c r="AN205" s="640">
        <v>0</v>
      </c>
      <c r="AO205" s="640">
        <v>0</v>
      </c>
      <c r="AP205" s="640">
        <v>0</v>
      </c>
      <c r="AQ205" s="640">
        <v>0</v>
      </c>
      <c r="AR205" s="640">
        <v>0</v>
      </c>
      <c r="AS205" s="241">
        <v>37.022500000000001</v>
      </c>
      <c r="AT205" s="610">
        <v>47.052500000000002</v>
      </c>
      <c r="AU205" s="610">
        <v>1.8511250000000001</v>
      </c>
      <c r="AV205" s="317">
        <v>2.3526250000000002</v>
      </c>
    </row>
    <row r="206" spans="1:49" s="15" customFormat="1">
      <c r="A206" s="11"/>
      <c r="B206" s="225" t="s">
        <v>72</v>
      </c>
      <c r="C206" s="640">
        <v>0</v>
      </c>
      <c r="D206" s="640">
        <v>0</v>
      </c>
      <c r="E206" s="640">
        <v>0</v>
      </c>
      <c r="F206" s="640">
        <v>0</v>
      </c>
      <c r="G206" s="640">
        <v>0</v>
      </c>
      <c r="H206" s="640">
        <v>0</v>
      </c>
      <c r="I206" s="640">
        <v>0</v>
      </c>
      <c r="J206" s="640">
        <v>0</v>
      </c>
      <c r="K206" s="640">
        <v>0</v>
      </c>
      <c r="L206" s="640">
        <v>0</v>
      </c>
      <c r="M206" s="640">
        <v>630</v>
      </c>
      <c r="N206" s="640">
        <v>630</v>
      </c>
      <c r="O206" s="640">
        <v>630</v>
      </c>
      <c r="P206" s="640">
        <v>630</v>
      </c>
      <c r="Q206" s="640">
        <v>630</v>
      </c>
      <c r="R206" s="640">
        <v>630</v>
      </c>
      <c r="S206" s="640">
        <v>1260</v>
      </c>
      <c r="T206" s="640">
        <v>1260</v>
      </c>
      <c r="U206" s="640">
        <v>630</v>
      </c>
      <c r="V206" s="640">
        <v>630</v>
      </c>
      <c r="W206" s="640">
        <v>630</v>
      </c>
      <c r="X206" s="640">
        <v>630</v>
      </c>
      <c r="Y206" s="640">
        <v>630</v>
      </c>
      <c r="Z206" s="640">
        <v>630</v>
      </c>
      <c r="AA206" s="640">
        <v>630</v>
      </c>
      <c r="AB206" s="640">
        <v>630</v>
      </c>
      <c r="AC206" s="640">
        <v>630</v>
      </c>
      <c r="AD206" s="640">
        <v>630</v>
      </c>
      <c r="AE206" s="640">
        <v>630</v>
      </c>
      <c r="AF206" s="640">
        <v>630</v>
      </c>
      <c r="AG206" s="640">
        <v>630</v>
      </c>
      <c r="AH206" s="640">
        <v>630</v>
      </c>
      <c r="AI206" s="640">
        <v>630</v>
      </c>
      <c r="AJ206" s="640">
        <v>630</v>
      </c>
      <c r="AK206" s="640">
        <v>630</v>
      </c>
      <c r="AL206" s="640">
        <v>630</v>
      </c>
      <c r="AM206" s="640">
        <v>630</v>
      </c>
      <c r="AN206" s="640">
        <v>630</v>
      </c>
      <c r="AO206" s="640">
        <v>630</v>
      </c>
      <c r="AP206" s="640">
        <v>630</v>
      </c>
      <c r="AQ206" s="640">
        <v>630</v>
      </c>
      <c r="AR206" s="640">
        <v>630</v>
      </c>
      <c r="AS206" s="241">
        <v>10710</v>
      </c>
      <c r="AT206" s="610">
        <v>10710</v>
      </c>
      <c r="AU206" s="610">
        <v>535.5</v>
      </c>
      <c r="AV206" s="317">
        <v>535.5</v>
      </c>
    </row>
    <row r="207" spans="1:49" s="753" customFormat="1">
      <c r="A207" s="126"/>
      <c r="B207" s="16" t="s">
        <v>22</v>
      </c>
      <c r="C207" s="652">
        <v>5.2500000000000005E-2</v>
      </c>
      <c r="D207" s="652">
        <v>0.12250000000000001</v>
      </c>
      <c r="E207" s="652">
        <v>2.2499999999999999E-2</v>
      </c>
      <c r="F207" s="652">
        <v>5.2499999999999998E-2</v>
      </c>
      <c r="G207" s="652">
        <v>0</v>
      </c>
      <c r="H207" s="652">
        <v>0</v>
      </c>
      <c r="I207" s="652">
        <v>0</v>
      </c>
      <c r="J207" s="652">
        <v>0</v>
      </c>
      <c r="K207" s="652">
        <v>0</v>
      </c>
      <c r="L207" s="652">
        <v>0</v>
      </c>
      <c r="M207" s="652">
        <v>630</v>
      </c>
      <c r="N207" s="652">
        <v>630</v>
      </c>
      <c r="O207" s="652">
        <v>630</v>
      </c>
      <c r="P207" s="652">
        <v>630</v>
      </c>
      <c r="Q207" s="652">
        <v>667</v>
      </c>
      <c r="R207" s="652">
        <v>677</v>
      </c>
      <c r="S207" s="652">
        <v>1260</v>
      </c>
      <c r="T207" s="652">
        <v>1260</v>
      </c>
      <c r="U207" s="652">
        <v>630</v>
      </c>
      <c r="V207" s="652">
        <v>630</v>
      </c>
      <c r="W207" s="652">
        <v>630</v>
      </c>
      <c r="X207" s="652">
        <v>630</v>
      </c>
      <c r="Y207" s="652">
        <v>630</v>
      </c>
      <c r="Z207" s="652">
        <v>630</v>
      </c>
      <c r="AA207" s="652">
        <v>630</v>
      </c>
      <c r="AB207" s="652">
        <v>630</v>
      </c>
      <c r="AC207" s="652">
        <v>630</v>
      </c>
      <c r="AD207" s="652">
        <v>630</v>
      </c>
      <c r="AE207" s="652">
        <v>630</v>
      </c>
      <c r="AF207" s="652">
        <v>630</v>
      </c>
      <c r="AG207" s="652">
        <v>630</v>
      </c>
      <c r="AH207" s="652">
        <v>630</v>
      </c>
      <c r="AI207" s="652">
        <v>630</v>
      </c>
      <c r="AJ207" s="652">
        <v>630</v>
      </c>
      <c r="AK207" s="652">
        <v>630</v>
      </c>
      <c r="AL207" s="652">
        <v>630</v>
      </c>
      <c r="AM207" s="652">
        <v>630</v>
      </c>
      <c r="AN207" s="652">
        <v>630</v>
      </c>
      <c r="AO207" s="652">
        <v>630</v>
      </c>
      <c r="AP207" s="652">
        <v>630</v>
      </c>
      <c r="AQ207" s="652">
        <v>630</v>
      </c>
      <c r="AR207" s="652">
        <v>630</v>
      </c>
      <c r="AS207" s="617">
        <v>10747.022499999999</v>
      </c>
      <c r="AT207" s="616">
        <v>10757.0525</v>
      </c>
      <c r="AU207" s="616">
        <v>537.35112499999991</v>
      </c>
      <c r="AV207" s="750">
        <v>537.85262499999999</v>
      </c>
    </row>
    <row r="208" spans="1:49" s="15" customFormat="1">
      <c r="A208" s="129"/>
      <c r="B208" s="334"/>
      <c r="C208" s="334"/>
      <c r="D208" s="334"/>
      <c r="E208" s="751"/>
      <c r="F208" s="751"/>
      <c r="G208" s="751"/>
      <c r="H208" s="751"/>
      <c r="I208" s="751"/>
      <c r="J208" s="751"/>
      <c r="K208" s="751"/>
      <c r="L208" s="751"/>
      <c r="M208" s="751"/>
      <c r="N208" s="751"/>
      <c r="O208" s="751"/>
      <c r="P208" s="751"/>
      <c r="Q208" s="751"/>
      <c r="R208" s="751"/>
      <c r="S208" s="751"/>
      <c r="T208" s="751"/>
      <c r="U208" s="751"/>
      <c r="V208" s="751"/>
      <c r="W208" s="751"/>
      <c r="X208" s="751"/>
      <c r="Y208" s="751"/>
      <c r="Z208" s="751"/>
      <c r="AA208" s="751"/>
      <c r="AB208" s="751"/>
      <c r="AC208" s="751"/>
      <c r="AD208" s="751"/>
      <c r="AE208" s="751"/>
      <c r="AF208" s="751"/>
      <c r="AG208" s="751"/>
      <c r="AH208" s="751"/>
      <c r="AI208" s="751"/>
      <c r="AJ208" s="751"/>
      <c r="AK208" s="751"/>
      <c r="AL208" s="751"/>
      <c r="AM208" s="751"/>
      <c r="AN208" s="751"/>
      <c r="AO208" s="751"/>
      <c r="AP208" s="751"/>
      <c r="AQ208" s="751"/>
      <c r="AR208" s="751"/>
      <c r="AS208" s="241"/>
      <c r="AT208" s="610"/>
      <c r="AU208" s="610"/>
      <c r="AV208" s="317"/>
    </row>
    <row r="209" spans="1:49">
      <c r="A209" s="627"/>
      <c r="B209" s="128" t="s">
        <v>15</v>
      </c>
      <c r="C209" s="128">
        <v>1</v>
      </c>
      <c r="D209" s="128">
        <v>1</v>
      </c>
      <c r="E209" s="625">
        <v>0.96618357487922713</v>
      </c>
      <c r="F209" s="625">
        <v>0.96618357487922713</v>
      </c>
      <c r="G209" s="625">
        <v>0.93351070036640305</v>
      </c>
      <c r="H209" s="625">
        <v>0.93351070036640305</v>
      </c>
      <c r="I209" s="625">
        <v>0.90194270566802237</v>
      </c>
      <c r="J209" s="625">
        <v>0.90194270566802237</v>
      </c>
      <c r="K209" s="625">
        <v>0.87144222769857238</v>
      </c>
      <c r="L209" s="625">
        <v>0.87144222769857238</v>
      </c>
      <c r="M209" s="625">
        <v>0.84197316685852419</v>
      </c>
      <c r="N209" s="625">
        <v>0.84197316685852419</v>
      </c>
      <c r="O209" s="625">
        <v>0.81350064430775282</v>
      </c>
      <c r="P209" s="625">
        <v>0.81350064430775282</v>
      </c>
      <c r="Q209" s="625">
        <v>0.78599096068381913</v>
      </c>
      <c r="R209" s="625">
        <v>0.78599096068381913</v>
      </c>
      <c r="S209" s="625">
        <v>0.75941155621625056</v>
      </c>
      <c r="T209" s="625">
        <v>0.75941155621625056</v>
      </c>
      <c r="U209" s="625">
        <v>0.73373097218961414</v>
      </c>
      <c r="V209" s="625">
        <v>0.73373097218961414</v>
      </c>
      <c r="W209" s="625">
        <v>0.70891881370977217</v>
      </c>
      <c r="X209" s="625">
        <v>0.70891881370977217</v>
      </c>
      <c r="Y209" s="625">
        <v>0.68494571372924851</v>
      </c>
      <c r="Z209" s="625">
        <v>0.68494571372924851</v>
      </c>
      <c r="AA209" s="625">
        <v>0.66178329828912896</v>
      </c>
      <c r="AB209" s="625">
        <v>0.66178329828912896</v>
      </c>
      <c r="AC209" s="625">
        <v>0.63940415293635666</v>
      </c>
      <c r="AD209" s="625">
        <v>0.63940415293635666</v>
      </c>
      <c r="AE209" s="625">
        <v>0.61778179027667302</v>
      </c>
      <c r="AF209" s="625">
        <v>0.61778179027667302</v>
      </c>
      <c r="AG209" s="625">
        <v>0.59689061862480497</v>
      </c>
      <c r="AH209" s="625">
        <v>0.59689061862480497</v>
      </c>
      <c r="AI209" s="625">
        <v>0.57670591171478747</v>
      </c>
      <c r="AJ209" s="625">
        <v>0.57670591171478747</v>
      </c>
      <c r="AK209" s="625">
        <v>0.55720377943457733</v>
      </c>
      <c r="AL209" s="625">
        <v>0.55720377943457733</v>
      </c>
      <c r="AM209" s="625">
        <v>0.53836113955031628</v>
      </c>
      <c r="AN209" s="625">
        <v>0.53836113955031628</v>
      </c>
      <c r="AO209" s="625">
        <v>0.52015569038677911</v>
      </c>
      <c r="AP209" s="625">
        <v>0.52015569038677911</v>
      </c>
      <c r="AQ209" s="625">
        <v>0.50256588443167061</v>
      </c>
      <c r="AR209" s="625">
        <v>0.50256588443167061</v>
      </c>
      <c r="AS209" s="609"/>
      <c r="AT209" s="140"/>
      <c r="AU209" s="140"/>
      <c r="AV209" s="137"/>
      <c r="AW209" s="621"/>
    </row>
    <row r="210" spans="1:49" ht="13.5" thickBot="1">
      <c r="A210" s="629"/>
      <c r="B210" s="20" t="s">
        <v>16</v>
      </c>
      <c r="C210" s="620">
        <v>5.2500000000000005E-2</v>
      </c>
      <c r="D210" s="620">
        <v>0.12250000000000001</v>
      </c>
      <c r="E210" s="620">
        <v>2.1739130434782608E-2</v>
      </c>
      <c r="F210" s="620">
        <v>5.0724637681159424E-2</v>
      </c>
      <c r="G210" s="620">
        <v>0</v>
      </c>
      <c r="H210" s="620">
        <v>0</v>
      </c>
      <c r="I210" s="620">
        <v>0</v>
      </c>
      <c r="J210" s="620">
        <v>0</v>
      </c>
      <c r="K210" s="620">
        <v>0</v>
      </c>
      <c r="L210" s="620">
        <v>0</v>
      </c>
      <c r="M210" s="620">
        <v>530.44309512087023</v>
      </c>
      <c r="N210" s="620">
        <v>530.44309512087023</v>
      </c>
      <c r="O210" s="620">
        <v>512.50540591388426</v>
      </c>
      <c r="P210" s="620">
        <v>512.50540591388426</v>
      </c>
      <c r="Q210" s="620">
        <v>524.25597077610735</v>
      </c>
      <c r="R210" s="620">
        <v>532.11588038294553</v>
      </c>
      <c r="S210" s="620">
        <v>956.85856083247575</v>
      </c>
      <c r="T210" s="620">
        <v>956.85856083247575</v>
      </c>
      <c r="U210" s="620">
        <v>462.25051247945692</v>
      </c>
      <c r="V210" s="620">
        <v>462.25051247945692</v>
      </c>
      <c r="W210" s="620">
        <v>446.61885263715646</v>
      </c>
      <c r="X210" s="620">
        <v>446.61885263715646</v>
      </c>
      <c r="Y210" s="620">
        <v>431.51579964942658</v>
      </c>
      <c r="Z210" s="620">
        <v>431.51579964942658</v>
      </c>
      <c r="AA210" s="620">
        <v>416.92347792215122</v>
      </c>
      <c r="AB210" s="620">
        <v>416.92347792215122</v>
      </c>
      <c r="AC210" s="620">
        <v>402.82461634990472</v>
      </c>
      <c r="AD210" s="620">
        <v>402.82461634990472</v>
      </c>
      <c r="AE210" s="620">
        <v>389.202527874304</v>
      </c>
      <c r="AF210" s="620">
        <v>389.202527874304</v>
      </c>
      <c r="AG210" s="620">
        <v>376.04108973362713</v>
      </c>
      <c r="AH210" s="620">
        <v>376.04108973362713</v>
      </c>
      <c r="AI210" s="620">
        <v>363.32472438031613</v>
      </c>
      <c r="AJ210" s="620">
        <v>363.32472438031613</v>
      </c>
      <c r="AK210" s="620">
        <v>351.03838104378372</v>
      </c>
      <c r="AL210" s="620">
        <v>351.03838104378372</v>
      </c>
      <c r="AM210" s="620">
        <v>339.16751791669924</v>
      </c>
      <c r="AN210" s="620">
        <v>339.16751791669924</v>
      </c>
      <c r="AO210" s="620">
        <v>327.69808494367084</v>
      </c>
      <c r="AP210" s="620">
        <v>327.69808494367084</v>
      </c>
      <c r="AQ210" s="620">
        <v>316.61650719195251</v>
      </c>
      <c r="AR210" s="620">
        <v>316.61650719195251</v>
      </c>
      <c r="AS210" s="615">
        <v>7147.3068638962213</v>
      </c>
      <c r="AT210" s="634">
        <v>7155.1957590103057</v>
      </c>
      <c r="AU210" s="614"/>
      <c r="AV210" s="632"/>
      <c r="AW210" s="621"/>
    </row>
    <row r="211" spans="1:49">
      <c r="A211" s="621"/>
      <c r="B211" s="16"/>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130"/>
      <c r="AN211" s="130"/>
      <c r="AO211" s="130"/>
      <c r="AP211" s="130"/>
      <c r="AQ211" s="130"/>
      <c r="AR211" s="130"/>
      <c r="AS211" s="644"/>
      <c r="AT211" s="644"/>
      <c r="AU211" s="646"/>
      <c r="AV211" s="646"/>
      <c r="AW211" s="621"/>
    </row>
    <row r="212" spans="1:49">
      <c r="AS212" s="118"/>
      <c r="AV212" s="118"/>
    </row>
    <row r="213" spans="1:49" ht="23.25" customHeight="1" thickBot="1">
      <c r="A213" s="667" t="s">
        <v>751</v>
      </c>
      <c r="B213" s="667"/>
      <c r="C213" s="667"/>
      <c r="D213" s="667"/>
      <c r="E213" s="667"/>
      <c r="F213" s="667"/>
      <c r="G213" s="667"/>
      <c r="H213" s="667"/>
      <c r="I213" s="667"/>
      <c r="J213" s="667"/>
      <c r="K213" s="667"/>
      <c r="L213" s="667"/>
      <c r="M213" s="667"/>
      <c r="N213" s="667"/>
      <c r="O213" s="667"/>
      <c r="P213" s="667"/>
      <c r="Q213" s="667"/>
      <c r="R213" s="667"/>
      <c r="S213" s="667"/>
      <c r="T213" s="667"/>
      <c r="U213" s="667"/>
      <c r="V213" s="667"/>
      <c r="W213" s="667"/>
      <c r="X213" s="667"/>
      <c r="Y213" s="667"/>
      <c r="Z213" s="667"/>
      <c r="AA213" s="667"/>
      <c r="AB213" s="667"/>
      <c r="AC213" s="667"/>
      <c r="AD213" s="667"/>
      <c r="AE213" s="667"/>
      <c r="AF213" s="667"/>
      <c r="AG213" s="667"/>
      <c r="AH213" s="667"/>
      <c r="AI213" s="667"/>
      <c r="AJ213" s="667"/>
      <c r="AK213" s="667"/>
      <c r="AL213" s="667"/>
      <c r="AM213" s="667"/>
      <c r="AN213" s="667"/>
      <c r="AO213" s="667"/>
      <c r="AP213" s="667"/>
      <c r="AQ213" s="667"/>
      <c r="AR213" s="667"/>
      <c r="AS213" s="667"/>
      <c r="AT213" s="667"/>
      <c r="AU213" s="667"/>
      <c r="AV213" s="667"/>
    </row>
    <row r="214" spans="1:49" ht="12.75" customHeight="1">
      <c r="A214" s="11" t="s">
        <v>2</v>
      </c>
      <c r="B214" s="16" t="s">
        <v>3</v>
      </c>
      <c r="C214" s="717" t="s">
        <v>58</v>
      </c>
      <c r="D214" s="717"/>
      <c r="E214" s="718">
        <v>2013</v>
      </c>
      <c r="F214" s="718"/>
      <c r="G214" s="718">
        <v>2014</v>
      </c>
      <c r="H214" s="718"/>
      <c r="I214" s="718">
        <v>2015</v>
      </c>
      <c r="J214" s="718"/>
      <c r="K214" s="718">
        <v>2016</v>
      </c>
      <c r="L214" s="718"/>
      <c r="M214" s="718">
        <v>2017</v>
      </c>
      <c r="N214" s="718"/>
      <c r="O214" s="718">
        <v>2018</v>
      </c>
      <c r="P214" s="718"/>
      <c r="Q214" s="718">
        <v>2019</v>
      </c>
      <c r="R214" s="718"/>
      <c r="S214" s="718">
        <v>2020</v>
      </c>
      <c r="T214" s="718"/>
      <c r="U214" s="718">
        <v>2021</v>
      </c>
      <c r="V214" s="718"/>
      <c r="W214" s="718">
        <v>2022</v>
      </c>
      <c r="X214" s="718"/>
      <c r="Y214" s="718">
        <v>2023</v>
      </c>
      <c r="Z214" s="718"/>
      <c r="AA214" s="718">
        <v>2024</v>
      </c>
      <c r="AB214" s="718"/>
      <c r="AC214" s="718">
        <v>2025</v>
      </c>
      <c r="AD214" s="718"/>
      <c r="AE214" s="718">
        <v>2026</v>
      </c>
      <c r="AF214" s="718"/>
      <c r="AG214" s="718">
        <v>2027</v>
      </c>
      <c r="AH214" s="718"/>
      <c r="AI214" s="718">
        <v>2028</v>
      </c>
      <c r="AJ214" s="718"/>
      <c r="AK214" s="718">
        <v>2029</v>
      </c>
      <c r="AL214" s="718"/>
      <c r="AM214" s="718">
        <v>2030</v>
      </c>
      <c r="AN214" s="718"/>
      <c r="AO214" s="718">
        <v>2031</v>
      </c>
      <c r="AP214" s="718"/>
      <c r="AQ214" s="718">
        <v>2032</v>
      </c>
      <c r="AR214" s="719"/>
      <c r="AS214" s="720" t="s">
        <v>4</v>
      </c>
      <c r="AT214" s="721"/>
      <c r="AU214" s="722" t="s">
        <v>138</v>
      </c>
      <c r="AV214" s="723"/>
    </row>
    <row r="215" spans="1:49" ht="13.5" thickBot="1">
      <c r="A215" s="19" t="s">
        <v>6</v>
      </c>
      <c r="B215" s="20" t="s">
        <v>7</v>
      </c>
      <c r="C215" s="620">
        <v>0</v>
      </c>
      <c r="D215" s="620">
        <v>0</v>
      </c>
      <c r="E215" s="115">
        <v>1</v>
      </c>
      <c r="F215" s="115">
        <v>1</v>
      </c>
      <c r="G215" s="115">
        <v>2</v>
      </c>
      <c r="H215" s="115">
        <v>2</v>
      </c>
      <c r="I215" s="115">
        <v>3</v>
      </c>
      <c r="J215" s="115">
        <v>3</v>
      </c>
      <c r="K215" s="115">
        <v>4</v>
      </c>
      <c r="L215" s="115">
        <v>4</v>
      </c>
      <c r="M215" s="115">
        <v>5</v>
      </c>
      <c r="N215" s="115">
        <v>5</v>
      </c>
      <c r="O215" s="115">
        <v>6</v>
      </c>
      <c r="P215" s="115">
        <v>6</v>
      </c>
      <c r="Q215" s="115">
        <v>7</v>
      </c>
      <c r="R215" s="115"/>
      <c r="S215" s="115">
        <v>8</v>
      </c>
      <c r="T215" s="115"/>
      <c r="U215" s="115">
        <v>9</v>
      </c>
      <c r="V215" s="115"/>
      <c r="W215" s="115">
        <v>10</v>
      </c>
      <c r="X215" s="115"/>
      <c r="Y215" s="115">
        <v>11</v>
      </c>
      <c r="Z215" s="115"/>
      <c r="AA215" s="115">
        <v>12</v>
      </c>
      <c r="AB215" s="115"/>
      <c r="AC215" s="115">
        <v>13</v>
      </c>
      <c r="AD215" s="115">
        <v>13</v>
      </c>
      <c r="AE215" s="115">
        <v>14</v>
      </c>
      <c r="AF215" s="115">
        <v>14</v>
      </c>
      <c r="AG215" s="115">
        <v>15</v>
      </c>
      <c r="AH215" s="115">
        <v>15</v>
      </c>
      <c r="AI215" s="115">
        <v>16</v>
      </c>
      <c r="AJ215" s="115">
        <v>16</v>
      </c>
      <c r="AK215" s="115">
        <v>17</v>
      </c>
      <c r="AL215" s="115">
        <v>17</v>
      </c>
      <c r="AM215" s="115">
        <v>18</v>
      </c>
      <c r="AN215" s="115">
        <v>18</v>
      </c>
      <c r="AO215" s="115">
        <v>19</v>
      </c>
      <c r="AP215" s="115">
        <v>19</v>
      </c>
      <c r="AQ215" s="115">
        <v>20</v>
      </c>
      <c r="AR215" s="115">
        <v>20</v>
      </c>
      <c r="AS215" s="724"/>
      <c r="AT215" s="725"/>
      <c r="AU215" s="726"/>
      <c r="AV215" s="727"/>
    </row>
    <row r="216" spans="1:49" s="15" customFormat="1">
      <c r="A216" s="13"/>
      <c r="B216" s="117" t="s">
        <v>76</v>
      </c>
      <c r="C216" s="225" t="s">
        <v>691</v>
      </c>
      <c r="D216" s="225" t="s">
        <v>692</v>
      </c>
      <c r="E216" s="225" t="s">
        <v>691</v>
      </c>
      <c r="F216" s="225" t="s">
        <v>692</v>
      </c>
      <c r="G216" s="225" t="s">
        <v>691</v>
      </c>
      <c r="H216" s="225" t="s">
        <v>692</v>
      </c>
      <c r="I216" s="225" t="s">
        <v>691</v>
      </c>
      <c r="J216" s="225" t="s">
        <v>692</v>
      </c>
      <c r="K216" s="225" t="s">
        <v>691</v>
      </c>
      <c r="L216" s="225" t="s">
        <v>692</v>
      </c>
      <c r="M216" s="225" t="s">
        <v>691</v>
      </c>
      <c r="N216" s="225" t="s">
        <v>692</v>
      </c>
      <c r="O216" s="225" t="s">
        <v>691</v>
      </c>
      <c r="P216" s="225" t="s">
        <v>692</v>
      </c>
      <c r="Q216" s="225" t="s">
        <v>691</v>
      </c>
      <c r="R216" s="225" t="s">
        <v>692</v>
      </c>
      <c r="S216" s="225" t="s">
        <v>691</v>
      </c>
      <c r="T216" s="225" t="s">
        <v>692</v>
      </c>
      <c r="U216" s="225" t="s">
        <v>691</v>
      </c>
      <c r="V216" s="225" t="s">
        <v>692</v>
      </c>
      <c r="W216" s="225" t="s">
        <v>691</v>
      </c>
      <c r="X216" s="225" t="s">
        <v>692</v>
      </c>
      <c r="Y216" s="225" t="s">
        <v>691</v>
      </c>
      <c r="Z216" s="225" t="s">
        <v>692</v>
      </c>
      <c r="AA216" s="225" t="s">
        <v>691</v>
      </c>
      <c r="AB216" s="225" t="s">
        <v>692</v>
      </c>
      <c r="AC216" s="225" t="s">
        <v>691</v>
      </c>
      <c r="AD216" s="225" t="s">
        <v>692</v>
      </c>
      <c r="AE216" s="225" t="s">
        <v>691</v>
      </c>
      <c r="AF216" s="225" t="s">
        <v>692</v>
      </c>
      <c r="AG216" s="225" t="s">
        <v>691</v>
      </c>
      <c r="AH216" s="225" t="s">
        <v>692</v>
      </c>
      <c r="AI216" s="225" t="s">
        <v>691</v>
      </c>
      <c r="AJ216" s="225" t="s">
        <v>692</v>
      </c>
      <c r="AK216" s="225" t="s">
        <v>691</v>
      </c>
      <c r="AL216" s="225" t="s">
        <v>692</v>
      </c>
      <c r="AM216" s="225" t="s">
        <v>691</v>
      </c>
      <c r="AN216" s="225" t="s">
        <v>692</v>
      </c>
      <c r="AO216" s="225" t="s">
        <v>691</v>
      </c>
      <c r="AP216" s="225" t="s">
        <v>692</v>
      </c>
      <c r="AQ216" s="225" t="s">
        <v>691</v>
      </c>
      <c r="AR216" s="225" t="s">
        <v>692</v>
      </c>
      <c r="AS216" s="622" t="s">
        <v>691</v>
      </c>
      <c r="AT216" s="225" t="s">
        <v>692</v>
      </c>
      <c r="AU216" s="225" t="s">
        <v>691</v>
      </c>
      <c r="AV216" s="623" t="s">
        <v>692</v>
      </c>
      <c r="AW216" s="12"/>
    </row>
    <row r="217" spans="1:49" s="15" customFormat="1">
      <c r="A217" s="126" t="s">
        <v>68</v>
      </c>
      <c r="B217" s="225" t="s">
        <v>724</v>
      </c>
      <c r="C217" s="640">
        <v>1.7500000000000002E-2</v>
      </c>
      <c r="D217" s="640">
        <v>3.5000000000000003E-2</v>
      </c>
      <c r="E217" s="637">
        <v>7.4999999999999997E-3</v>
      </c>
      <c r="F217" s="640">
        <v>1.4999999999999999E-2</v>
      </c>
      <c r="G217" s="640">
        <v>0</v>
      </c>
      <c r="H217" s="640">
        <v>0</v>
      </c>
      <c r="I217" s="640">
        <v>0</v>
      </c>
      <c r="J217" s="640">
        <v>0</v>
      </c>
      <c r="K217" s="640">
        <v>0</v>
      </c>
      <c r="L217" s="640">
        <v>0</v>
      </c>
      <c r="M217" s="640">
        <v>0</v>
      </c>
      <c r="N217" s="640">
        <v>0</v>
      </c>
      <c r="O217" s="640">
        <v>0</v>
      </c>
      <c r="P217" s="640">
        <v>0</v>
      </c>
      <c r="Q217" s="640">
        <v>0</v>
      </c>
      <c r="R217" s="640">
        <v>0</v>
      </c>
      <c r="S217" s="640">
        <v>0</v>
      </c>
      <c r="T217" s="640">
        <v>0</v>
      </c>
      <c r="U217" s="640">
        <v>0</v>
      </c>
      <c r="V217" s="640">
        <v>0</v>
      </c>
      <c r="W217" s="640">
        <v>0</v>
      </c>
      <c r="X217" s="640">
        <v>0</v>
      </c>
      <c r="Y217" s="640">
        <v>0</v>
      </c>
      <c r="Z217" s="640">
        <v>0</v>
      </c>
      <c r="AA217" s="640">
        <v>0</v>
      </c>
      <c r="AB217" s="640">
        <v>0</v>
      </c>
      <c r="AC217" s="640">
        <v>0</v>
      </c>
      <c r="AD217" s="640">
        <v>0</v>
      </c>
      <c r="AE217" s="640">
        <v>0</v>
      </c>
      <c r="AF217" s="640">
        <v>0</v>
      </c>
      <c r="AG217" s="640">
        <v>0</v>
      </c>
      <c r="AH217" s="640">
        <v>0</v>
      </c>
      <c r="AI217" s="640">
        <v>0</v>
      </c>
      <c r="AJ217" s="640">
        <v>0</v>
      </c>
      <c r="AK217" s="640">
        <v>0</v>
      </c>
      <c r="AL217" s="640">
        <v>0</v>
      </c>
      <c r="AM217" s="640">
        <v>0</v>
      </c>
      <c r="AN217" s="640">
        <v>0</v>
      </c>
      <c r="AO217" s="640">
        <v>0</v>
      </c>
      <c r="AP217" s="640">
        <v>0</v>
      </c>
      <c r="AQ217" s="640">
        <v>0</v>
      </c>
      <c r="AR217" s="640">
        <v>0</v>
      </c>
      <c r="AS217" s="241">
        <v>7.4999999999999997E-3</v>
      </c>
      <c r="AT217" s="610">
        <v>1.4999999999999999E-2</v>
      </c>
      <c r="AU217" s="610">
        <v>3.7500000000000001E-4</v>
      </c>
      <c r="AV217" s="317">
        <v>7.5000000000000002E-4</v>
      </c>
      <c r="AW217" s="12"/>
    </row>
    <row r="218" spans="1:49" s="15" customFormat="1">
      <c r="A218" s="126" t="s">
        <v>68</v>
      </c>
      <c r="B218" s="225" t="s">
        <v>750</v>
      </c>
      <c r="C218" s="640">
        <v>1.7500000000000002E-2</v>
      </c>
      <c r="D218" s="640">
        <v>7.0000000000000007E-2</v>
      </c>
      <c r="E218" s="637">
        <v>7.4999999999999997E-3</v>
      </c>
      <c r="F218" s="637">
        <v>0.03</v>
      </c>
      <c r="G218" s="640">
        <v>0</v>
      </c>
      <c r="H218" s="640">
        <v>0</v>
      </c>
      <c r="I218" s="640">
        <v>0</v>
      </c>
      <c r="J218" s="640">
        <v>0</v>
      </c>
      <c r="K218" s="640">
        <v>0</v>
      </c>
      <c r="L218" s="640">
        <v>0</v>
      </c>
      <c r="M218" s="640">
        <v>0</v>
      </c>
      <c r="N218" s="640">
        <v>0</v>
      </c>
      <c r="O218" s="640">
        <v>0</v>
      </c>
      <c r="P218" s="640">
        <v>0</v>
      </c>
      <c r="Q218" s="640">
        <v>0</v>
      </c>
      <c r="R218" s="640">
        <v>0</v>
      </c>
      <c r="S218" s="640">
        <v>0</v>
      </c>
      <c r="T218" s="640">
        <v>0</v>
      </c>
      <c r="U218" s="640">
        <v>0</v>
      </c>
      <c r="V218" s="640">
        <v>0</v>
      </c>
      <c r="W218" s="640">
        <v>0</v>
      </c>
      <c r="X218" s="640">
        <v>0</v>
      </c>
      <c r="Y218" s="640">
        <v>0</v>
      </c>
      <c r="Z218" s="640">
        <v>0</v>
      </c>
      <c r="AA218" s="640">
        <v>0</v>
      </c>
      <c r="AB218" s="640">
        <v>0</v>
      </c>
      <c r="AC218" s="640">
        <v>0</v>
      </c>
      <c r="AD218" s="640">
        <v>0</v>
      </c>
      <c r="AE218" s="640">
        <v>0</v>
      </c>
      <c r="AF218" s="640">
        <v>0</v>
      </c>
      <c r="AG218" s="640">
        <v>0</v>
      </c>
      <c r="AH218" s="640">
        <v>0</v>
      </c>
      <c r="AI218" s="640">
        <v>0</v>
      </c>
      <c r="AJ218" s="640">
        <v>0</v>
      </c>
      <c r="AK218" s="640">
        <v>0</v>
      </c>
      <c r="AL218" s="640">
        <v>0</v>
      </c>
      <c r="AM218" s="640">
        <v>0</v>
      </c>
      <c r="AN218" s="640">
        <v>0</v>
      </c>
      <c r="AO218" s="640">
        <v>0</v>
      </c>
      <c r="AP218" s="640">
        <v>0</v>
      </c>
      <c r="AQ218" s="640">
        <v>0</v>
      </c>
      <c r="AR218" s="640">
        <v>0</v>
      </c>
      <c r="AS218" s="241">
        <v>7.4999999999999997E-3</v>
      </c>
      <c r="AT218" s="610">
        <v>0.03</v>
      </c>
      <c r="AU218" s="610">
        <v>3.7500000000000001E-4</v>
      </c>
      <c r="AV218" s="317">
        <v>1.5E-3</v>
      </c>
      <c r="AW218" s="12"/>
    </row>
    <row r="219" spans="1:49" s="15" customFormat="1">
      <c r="A219" s="126" t="s">
        <v>740</v>
      </c>
      <c r="B219" s="225" t="s">
        <v>745</v>
      </c>
      <c r="C219" s="640">
        <v>0.105</v>
      </c>
      <c r="D219" s="640">
        <v>0.105</v>
      </c>
      <c r="E219" s="640">
        <v>4.4999999999999998E-2</v>
      </c>
      <c r="F219" s="640">
        <v>4.4999999999999998E-2</v>
      </c>
      <c r="G219" s="640">
        <v>0</v>
      </c>
      <c r="H219" s="640">
        <v>0</v>
      </c>
      <c r="I219" s="640">
        <v>0</v>
      </c>
      <c r="J219" s="640">
        <v>0</v>
      </c>
      <c r="K219" s="640">
        <v>0</v>
      </c>
      <c r="L219" s="640">
        <v>0</v>
      </c>
      <c r="M219" s="640">
        <v>0</v>
      </c>
      <c r="N219" s="640">
        <v>0</v>
      </c>
      <c r="O219" s="640">
        <v>0</v>
      </c>
      <c r="P219" s="640">
        <v>0</v>
      </c>
      <c r="Q219" s="640">
        <v>0</v>
      </c>
      <c r="R219" s="640">
        <v>0</v>
      </c>
      <c r="S219" s="640">
        <v>0</v>
      </c>
      <c r="T219" s="640">
        <v>0</v>
      </c>
      <c r="U219" s="640">
        <v>0</v>
      </c>
      <c r="V219" s="640">
        <v>0</v>
      </c>
      <c r="W219" s="640">
        <v>0</v>
      </c>
      <c r="X219" s="640">
        <v>0</v>
      </c>
      <c r="Y219" s="640">
        <v>0</v>
      </c>
      <c r="Z219" s="640">
        <v>0</v>
      </c>
      <c r="AA219" s="640">
        <v>0</v>
      </c>
      <c r="AB219" s="640">
        <v>0</v>
      </c>
      <c r="AC219" s="640">
        <v>0</v>
      </c>
      <c r="AD219" s="640">
        <v>0</v>
      </c>
      <c r="AE219" s="640">
        <v>0</v>
      </c>
      <c r="AF219" s="640">
        <v>0</v>
      </c>
      <c r="AG219" s="640">
        <v>0</v>
      </c>
      <c r="AH219" s="640">
        <v>0</v>
      </c>
      <c r="AI219" s="640">
        <v>0</v>
      </c>
      <c r="AJ219" s="640">
        <v>0</v>
      </c>
      <c r="AK219" s="640">
        <v>0</v>
      </c>
      <c r="AL219" s="640">
        <v>0</v>
      </c>
      <c r="AM219" s="640">
        <v>0</v>
      </c>
      <c r="AN219" s="640">
        <v>0</v>
      </c>
      <c r="AO219" s="640">
        <v>0</v>
      </c>
      <c r="AP219" s="640">
        <v>0</v>
      </c>
      <c r="AQ219" s="640">
        <v>0</v>
      </c>
      <c r="AR219" s="640">
        <v>0</v>
      </c>
      <c r="AS219" s="241">
        <v>4.4999999999999998E-2</v>
      </c>
      <c r="AT219" s="610">
        <v>4.4999999999999998E-2</v>
      </c>
      <c r="AU219" s="610">
        <v>2.2499999999999998E-3</v>
      </c>
      <c r="AV219" s="317">
        <v>2.2499999999999998E-3</v>
      </c>
      <c r="AW219" s="12"/>
    </row>
    <row r="220" spans="1:49" s="15" customFormat="1">
      <c r="A220" s="126" t="s">
        <v>149</v>
      </c>
      <c r="B220" s="225" t="s">
        <v>731</v>
      </c>
      <c r="C220" s="640">
        <v>0</v>
      </c>
      <c r="D220" s="640">
        <v>0</v>
      </c>
      <c r="E220" s="640">
        <v>0</v>
      </c>
      <c r="F220" s="640">
        <v>0</v>
      </c>
      <c r="G220" s="640">
        <v>0</v>
      </c>
      <c r="H220" s="640">
        <v>0</v>
      </c>
      <c r="I220" s="640">
        <v>0</v>
      </c>
      <c r="J220" s="640">
        <v>0</v>
      </c>
      <c r="K220" s="640">
        <v>0</v>
      </c>
      <c r="L220" s="640">
        <v>0</v>
      </c>
      <c r="M220" s="640">
        <v>0</v>
      </c>
      <c r="N220" s="640">
        <v>0</v>
      </c>
      <c r="O220" s="640">
        <v>0</v>
      </c>
      <c r="P220" s="640">
        <v>0</v>
      </c>
      <c r="Q220" s="638">
        <v>35</v>
      </c>
      <c r="R220" s="638">
        <v>45</v>
      </c>
      <c r="S220" s="640">
        <v>0</v>
      </c>
      <c r="T220" s="640">
        <v>0</v>
      </c>
      <c r="U220" s="640">
        <v>0</v>
      </c>
      <c r="V220" s="640">
        <v>0</v>
      </c>
      <c r="W220" s="640">
        <v>0</v>
      </c>
      <c r="X220" s="640">
        <v>0</v>
      </c>
      <c r="Y220" s="640">
        <v>0</v>
      </c>
      <c r="Z220" s="640">
        <v>0</v>
      </c>
      <c r="AA220" s="640">
        <v>0</v>
      </c>
      <c r="AB220" s="640">
        <v>0</v>
      </c>
      <c r="AC220" s="640">
        <v>0</v>
      </c>
      <c r="AD220" s="640">
        <v>0</v>
      </c>
      <c r="AE220" s="640">
        <v>0</v>
      </c>
      <c r="AF220" s="640">
        <v>0</v>
      </c>
      <c r="AG220" s="640">
        <v>0</v>
      </c>
      <c r="AH220" s="640">
        <v>0</v>
      </c>
      <c r="AI220" s="640">
        <v>0</v>
      </c>
      <c r="AJ220" s="640">
        <v>0</v>
      </c>
      <c r="AK220" s="640">
        <v>0</v>
      </c>
      <c r="AL220" s="640">
        <v>0</v>
      </c>
      <c r="AM220" s="640">
        <v>0</v>
      </c>
      <c r="AN220" s="640">
        <v>0</v>
      </c>
      <c r="AO220" s="640">
        <v>0</v>
      </c>
      <c r="AP220" s="640">
        <v>0</v>
      </c>
      <c r="AQ220" s="640">
        <v>0</v>
      </c>
      <c r="AR220" s="640">
        <v>0</v>
      </c>
      <c r="AS220" s="241">
        <v>35</v>
      </c>
      <c r="AT220" s="610">
        <v>45</v>
      </c>
      <c r="AU220" s="610">
        <v>1.75</v>
      </c>
      <c r="AV220" s="317">
        <v>2.25</v>
      </c>
      <c r="AW220" s="12"/>
    </row>
    <row r="221" spans="1:49" s="15" customFormat="1">
      <c r="A221" s="126" t="s">
        <v>149</v>
      </c>
      <c r="B221" s="225" t="s">
        <v>732</v>
      </c>
      <c r="C221" s="640">
        <v>0</v>
      </c>
      <c r="D221" s="640">
        <v>0</v>
      </c>
      <c r="E221" s="640">
        <v>0</v>
      </c>
      <c r="F221" s="640">
        <v>0</v>
      </c>
      <c r="G221" s="640">
        <v>0</v>
      </c>
      <c r="H221" s="640">
        <v>0</v>
      </c>
      <c r="I221" s="640">
        <v>0</v>
      </c>
      <c r="J221" s="640">
        <v>0</v>
      </c>
      <c r="K221" s="640">
        <v>0</v>
      </c>
      <c r="L221" s="640">
        <v>0</v>
      </c>
      <c r="M221" s="640">
        <v>0</v>
      </c>
      <c r="N221" s="640">
        <v>0</v>
      </c>
      <c r="O221" s="640">
        <v>0</v>
      </c>
      <c r="P221" s="640">
        <v>0</v>
      </c>
      <c r="Q221" s="638">
        <v>10</v>
      </c>
      <c r="R221" s="638">
        <v>10</v>
      </c>
      <c r="S221" s="640">
        <v>0</v>
      </c>
      <c r="T221" s="640">
        <v>0</v>
      </c>
      <c r="U221" s="640">
        <v>0</v>
      </c>
      <c r="V221" s="640">
        <v>0</v>
      </c>
      <c r="W221" s="640">
        <v>0</v>
      </c>
      <c r="X221" s="640">
        <v>0</v>
      </c>
      <c r="Y221" s="640">
        <v>0</v>
      </c>
      <c r="Z221" s="640">
        <v>0</v>
      </c>
      <c r="AA221" s="640">
        <v>0</v>
      </c>
      <c r="AB221" s="640">
        <v>0</v>
      </c>
      <c r="AC221" s="640">
        <v>0</v>
      </c>
      <c r="AD221" s="640">
        <v>0</v>
      </c>
      <c r="AE221" s="640">
        <v>0</v>
      </c>
      <c r="AF221" s="640">
        <v>0</v>
      </c>
      <c r="AG221" s="640">
        <v>0</v>
      </c>
      <c r="AH221" s="640">
        <v>0</v>
      </c>
      <c r="AI221" s="640">
        <v>0</v>
      </c>
      <c r="AJ221" s="640">
        <v>0</v>
      </c>
      <c r="AK221" s="640">
        <v>0</v>
      </c>
      <c r="AL221" s="640">
        <v>0</v>
      </c>
      <c r="AM221" s="640">
        <v>0</v>
      </c>
      <c r="AN221" s="640">
        <v>0</v>
      </c>
      <c r="AO221" s="640">
        <v>0</v>
      </c>
      <c r="AP221" s="640">
        <v>0</v>
      </c>
      <c r="AQ221" s="640">
        <v>0</v>
      </c>
      <c r="AR221" s="640">
        <v>0</v>
      </c>
      <c r="AS221" s="241">
        <v>10</v>
      </c>
      <c r="AT221" s="610">
        <v>10</v>
      </c>
      <c r="AU221" s="610">
        <v>0.5</v>
      </c>
      <c r="AV221" s="317">
        <v>0.5</v>
      </c>
      <c r="AW221" s="12"/>
    </row>
    <row r="222" spans="1:49" s="15" customFormat="1">
      <c r="B222" s="752" t="s">
        <v>717</v>
      </c>
      <c r="C222" s="640"/>
      <c r="D222" s="640"/>
      <c r="E222" s="637"/>
      <c r="F222" s="637"/>
      <c r="G222" s="640"/>
      <c r="H222" s="640"/>
      <c r="I222" s="640"/>
      <c r="J222" s="640"/>
      <c r="K222" s="638"/>
      <c r="L222" s="638"/>
      <c r="M222" s="638"/>
      <c r="N222" s="638"/>
      <c r="O222" s="638"/>
      <c r="P222" s="638"/>
      <c r="Q222" s="638"/>
      <c r="R222" s="638"/>
      <c r="S222" s="638"/>
      <c r="T222" s="638"/>
      <c r="U222" s="638"/>
      <c r="V222" s="638"/>
      <c r="W222" s="638"/>
      <c r="X222" s="638"/>
      <c r="Y222" s="638"/>
      <c r="Z222" s="638"/>
      <c r="AA222" s="638"/>
      <c r="AB222" s="638"/>
      <c r="AC222" s="638"/>
      <c r="AD222" s="638"/>
      <c r="AE222" s="638"/>
      <c r="AF222" s="638"/>
      <c r="AG222" s="638"/>
      <c r="AH222" s="638"/>
      <c r="AI222" s="638"/>
      <c r="AJ222" s="638"/>
      <c r="AK222" s="638"/>
      <c r="AL222" s="638"/>
      <c r="AM222" s="638"/>
      <c r="AN222" s="638"/>
      <c r="AO222" s="638"/>
      <c r="AP222" s="638"/>
      <c r="AQ222" s="638"/>
      <c r="AR222" s="638"/>
      <c r="AS222" s="241"/>
      <c r="AT222" s="610"/>
      <c r="AU222" s="610"/>
      <c r="AV222" s="317"/>
      <c r="AW222" s="12"/>
    </row>
    <row r="223" spans="1:49" s="15" customFormat="1">
      <c r="A223" s="126" t="s">
        <v>457</v>
      </c>
      <c r="B223" s="225" t="s">
        <v>733</v>
      </c>
      <c r="C223" s="640">
        <v>0</v>
      </c>
      <c r="D223" s="640">
        <v>0</v>
      </c>
      <c r="E223" s="640">
        <v>0</v>
      </c>
      <c r="F223" s="640">
        <v>0</v>
      </c>
      <c r="G223" s="640">
        <v>0</v>
      </c>
      <c r="H223" s="640">
        <v>0</v>
      </c>
      <c r="I223" s="640">
        <v>0</v>
      </c>
      <c r="J223" s="640">
        <v>0</v>
      </c>
      <c r="K223" s="640">
        <v>0</v>
      </c>
      <c r="L223" s="640">
        <v>0</v>
      </c>
      <c r="M223" s="640">
        <v>0</v>
      </c>
      <c r="N223" s="640">
        <v>0</v>
      </c>
      <c r="O223" s="640">
        <v>0</v>
      </c>
      <c r="P223" s="640">
        <v>0</v>
      </c>
      <c r="Q223" s="640">
        <v>0</v>
      </c>
      <c r="R223" s="640">
        <v>0</v>
      </c>
      <c r="S223" s="638">
        <v>625</v>
      </c>
      <c r="T223" s="638">
        <v>625</v>
      </c>
      <c r="U223" s="640">
        <v>0</v>
      </c>
      <c r="V223" s="640">
        <v>0</v>
      </c>
      <c r="W223" s="640">
        <v>0</v>
      </c>
      <c r="X223" s="640">
        <v>0</v>
      </c>
      <c r="Y223" s="640">
        <v>0</v>
      </c>
      <c r="Z223" s="640">
        <v>0</v>
      </c>
      <c r="AA223" s="640">
        <v>0</v>
      </c>
      <c r="AB223" s="640">
        <v>0</v>
      </c>
      <c r="AC223" s="640">
        <v>0</v>
      </c>
      <c r="AD223" s="640">
        <v>0</v>
      </c>
      <c r="AE223" s="640">
        <v>0</v>
      </c>
      <c r="AF223" s="640">
        <v>0</v>
      </c>
      <c r="AG223" s="640">
        <v>0</v>
      </c>
      <c r="AH223" s="640">
        <v>0</v>
      </c>
      <c r="AI223" s="640">
        <v>0</v>
      </c>
      <c r="AJ223" s="640">
        <v>0</v>
      </c>
      <c r="AK223" s="640">
        <v>0</v>
      </c>
      <c r="AL223" s="640">
        <v>0</v>
      </c>
      <c r="AM223" s="640">
        <v>0</v>
      </c>
      <c r="AN223" s="640">
        <v>0</v>
      </c>
      <c r="AO223" s="640">
        <v>0</v>
      </c>
      <c r="AP223" s="640">
        <v>0</v>
      </c>
      <c r="AQ223" s="640">
        <v>0</v>
      </c>
      <c r="AR223" s="640">
        <v>0</v>
      </c>
      <c r="AS223" s="241">
        <v>625</v>
      </c>
      <c r="AT223" s="610">
        <v>625</v>
      </c>
      <c r="AU223" s="610">
        <v>31.25</v>
      </c>
      <c r="AV223" s="317">
        <v>31.25</v>
      </c>
      <c r="AW223" s="12"/>
    </row>
    <row r="224" spans="1:49" s="15" customFormat="1">
      <c r="A224" s="126" t="s">
        <v>457</v>
      </c>
      <c r="B224" s="225" t="s">
        <v>734</v>
      </c>
      <c r="C224" s="640">
        <v>0</v>
      </c>
      <c r="D224" s="640">
        <v>0</v>
      </c>
      <c r="E224" s="640">
        <v>0</v>
      </c>
      <c r="F224" s="640">
        <v>0</v>
      </c>
      <c r="G224" s="640">
        <v>0</v>
      </c>
      <c r="H224" s="640">
        <v>0</v>
      </c>
      <c r="I224" s="640">
        <v>0</v>
      </c>
      <c r="J224" s="640">
        <v>0</v>
      </c>
      <c r="K224" s="640">
        <v>0</v>
      </c>
      <c r="L224" s="640">
        <v>0</v>
      </c>
      <c r="M224" s="638">
        <v>625</v>
      </c>
      <c r="N224" s="638">
        <v>625</v>
      </c>
      <c r="O224" s="638">
        <v>625</v>
      </c>
      <c r="P224" s="638">
        <v>625</v>
      </c>
      <c r="Q224" s="638">
        <v>625</v>
      </c>
      <c r="R224" s="638">
        <v>625</v>
      </c>
      <c r="S224" s="638">
        <v>625</v>
      </c>
      <c r="T224" s="638">
        <v>625</v>
      </c>
      <c r="U224" s="638">
        <v>625</v>
      </c>
      <c r="V224" s="638">
        <v>625</v>
      </c>
      <c r="W224" s="638">
        <v>625</v>
      </c>
      <c r="X224" s="638">
        <v>625</v>
      </c>
      <c r="Y224" s="638">
        <v>625</v>
      </c>
      <c r="Z224" s="638">
        <v>625</v>
      </c>
      <c r="AA224" s="638">
        <v>625</v>
      </c>
      <c r="AB224" s="638">
        <v>625</v>
      </c>
      <c r="AC224" s="638">
        <v>625</v>
      </c>
      <c r="AD224" s="638">
        <v>625</v>
      </c>
      <c r="AE224" s="638">
        <v>625</v>
      </c>
      <c r="AF224" s="638">
        <v>625</v>
      </c>
      <c r="AG224" s="638">
        <v>625</v>
      </c>
      <c r="AH224" s="638">
        <v>625</v>
      </c>
      <c r="AI224" s="638">
        <v>625</v>
      </c>
      <c r="AJ224" s="638">
        <v>625</v>
      </c>
      <c r="AK224" s="638">
        <v>625</v>
      </c>
      <c r="AL224" s="638">
        <v>625</v>
      </c>
      <c r="AM224" s="638">
        <v>625</v>
      </c>
      <c r="AN224" s="638">
        <v>625</v>
      </c>
      <c r="AO224" s="638">
        <v>625</v>
      </c>
      <c r="AP224" s="638">
        <v>625</v>
      </c>
      <c r="AQ224" s="638">
        <v>625</v>
      </c>
      <c r="AR224" s="638">
        <v>625</v>
      </c>
      <c r="AS224" s="241">
        <v>10000</v>
      </c>
      <c r="AT224" s="610">
        <v>10000</v>
      </c>
      <c r="AU224" s="610">
        <v>500</v>
      </c>
      <c r="AV224" s="317">
        <v>500</v>
      </c>
      <c r="AW224" s="12"/>
    </row>
    <row r="225" spans="1:49" s="15" customFormat="1">
      <c r="A225" s="126"/>
      <c r="B225" s="225"/>
      <c r="C225" s="640"/>
      <c r="D225" s="640"/>
      <c r="E225" s="640"/>
      <c r="F225" s="640"/>
      <c r="G225" s="640"/>
      <c r="H225" s="640"/>
      <c r="I225" s="640"/>
      <c r="J225" s="640"/>
      <c r="K225" s="640"/>
      <c r="L225" s="640"/>
      <c r="M225" s="638"/>
      <c r="N225" s="638"/>
      <c r="O225" s="638"/>
      <c r="P225" s="638"/>
      <c r="Q225" s="638"/>
      <c r="R225" s="638"/>
      <c r="S225" s="638"/>
      <c r="T225" s="638"/>
      <c r="U225" s="638"/>
      <c r="V225" s="638"/>
      <c r="W225" s="638"/>
      <c r="X225" s="638"/>
      <c r="Y225" s="638"/>
      <c r="Z225" s="638"/>
      <c r="AA225" s="638"/>
      <c r="AB225" s="638"/>
      <c r="AC225" s="638"/>
      <c r="AD225" s="638"/>
      <c r="AE225" s="638"/>
      <c r="AF225" s="638"/>
      <c r="AG225" s="638"/>
      <c r="AH225" s="638"/>
      <c r="AI225" s="638"/>
      <c r="AJ225" s="638"/>
      <c r="AK225" s="638"/>
      <c r="AL225" s="638"/>
      <c r="AM225" s="638"/>
      <c r="AN225" s="638"/>
      <c r="AO225" s="638"/>
      <c r="AP225" s="638"/>
      <c r="AQ225" s="638"/>
      <c r="AR225" s="638"/>
      <c r="AS225" s="241"/>
      <c r="AT225" s="610"/>
      <c r="AU225" s="610"/>
      <c r="AV225" s="317"/>
      <c r="AW225" s="12"/>
    </row>
    <row r="226" spans="1:49" s="15" customFormat="1">
      <c r="A226" s="11"/>
      <c r="B226" s="225" t="s">
        <v>71</v>
      </c>
      <c r="C226" s="640">
        <v>0.14000000000000001</v>
      </c>
      <c r="D226" s="640">
        <v>0.21000000000000002</v>
      </c>
      <c r="E226" s="640">
        <v>0.06</v>
      </c>
      <c r="F226" s="640">
        <v>0.09</v>
      </c>
      <c r="G226" s="640">
        <v>0</v>
      </c>
      <c r="H226" s="640">
        <v>0</v>
      </c>
      <c r="I226" s="640">
        <v>0</v>
      </c>
      <c r="J226" s="640">
        <v>0</v>
      </c>
      <c r="K226" s="640">
        <v>0</v>
      </c>
      <c r="L226" s="640">
        <v>0</v>
      </c>
      <c r="M226" s="640">
        <v>0</v>
      </c>
      <c r="N226" s="640">
        <v>0</v>
      </c>
      <c r="O226" s="640">
        <v>0</v>
      </c>
      <c r="P226" s="640">
        <v>0</v>
      </c>
      <c r="Q226" s="640">
        <v>45</v>
      </c>
      <c r="R226" s="640">
        <v>55</v>
      </c>
      <c r="S226" s="640">
        <v>0</v>
      </c>
      <c r="T226" s="640">
        <v>0</v>
      </c>
      <c r="U226" s="640">
        <v>0</v>
      </c>
      <c r="V226" s="640">
        <v>0</v>
      </c>
      <c r="W226" s="640">
        <v>0</v>
      </c>
      <c r="X226" s="640">
        <v>0</v>
      </c>
      <c r="Y226" s="640">
        <v>0</v>
      </c>
      <c r="Z226" s="640">
        <v>0</v>
      </c>
      <c r="AA226" s="640">
        <v>0</v>
      </c>
      <c r="AB226" s="640">
        <v>0</v>
      </c>
      <c r="AC226" s="640">
        <v>0</v>
      </c>
      <c r="AD226" s="640">
        <v>0</v>
      </c>
      <c r="AE226" s="640">
        <v>0</v>
      </c>
      <c r="AF226" s="640">
        <v>0</v>
      </c>
      <c r="AG226" s="640">
        <v>0</v>
      </c>
      <c r="AH226" s="640">
        <v>0</v>
      </c>
      <c r="AI226" s="640">
        <v>0</v>
      </c>
      <c r="AJ226" s="640">
        <v>0</v>
      </c>
      <c r="AK226" s="640">
        <v>0</v>
      </c>
      <c r="AL226" s="640">
        <v>0</v>
      </c>
      <c r="AM226" s="640">
        <v>0</v>
      </c>
      <c r="AN226" s="640">
        <v>0</v>
      </c>
      <c r="AO226" s="640">
        <v>0</v>
      </c>
      <c r="AP226" s="640">
        <v>0</v>
      </c>
      <c r="AQ226" s="640">
        <v>0</v>
      </c>
      <c r="AR226" s="640">
        <v>0</v>
      </c>
      <c r="AS226" s="241">
        <v>45.06</v>
      </c>
      <c r="AT226" s="610">
        <v>55.09</v>
      </c>
      <c r="AU226" s="610">
        <v>2.2530000000000001</v>
      </c>
      <c r="AV226" s="317">
        <v>2.7545000000000002</v>
      </c>
      <c r="AW226" s="12"/>
    </row>
    <row r="227" spans="1:49" s="15" customFormat="1">
      <c r="A227" s="11"/>
      <c r="B227" s="225" t="s">
        <v>72</v>
      </c>
      <c r="C227" s="640">
        <v>0</v>
      </c>
      <c r="D227" s="640">
        <v>0</v>
      </c>
      <c r="E227" s="640">
        <v>0</v>
      </c>
      <c r="F227" s="640">
        <v>0</v>
      </c>
      <c r="G227" s="640">
        <v>0</v>
      </c>
      <c r="H227" s="640">
        <v>0</v>
      </c>
      <c r="I227" s="640">
        <v>0</v>
      </c>
      <c r="J227" s="640">
        <v>0</v>
      </c>
      <c r="K227" s="640">
        <v>0</v>
      </c>
      <c r="L227" s="640">
        <v>0</v>
      </c>
      <c r="M227" s="640">
        <v>625</v>
      </c>
      <c r="N227" s="640">
        <v>625</v>
      </c>
      <c r="O227" s="640">
        <v>625</v>
      </c>
      <c r="P227" s="640">
        <v>625</v>
      </c>
      <c r="Q227" s="640">
        <v>625</v>
      </c>
      <c r="R227" s="640">
        <v>625</v>
      </c>
      <c r="S227" s="640">
        <v>1250</v>
      </c>
      <c r="T227" s="640">
        <v>1250</v>
      </c>
      <c r="U227" s="640">
        <v>625</v>
      </c>
      <c r="V227" s="640">
        <v>625</v>
      </c>
      <c r="W227" s="640">
        <v>625</v>
      </c>
      <c r="X227" s="640">
        <v>625</v>
      </c>
      <c r="Y227" s="640">
        <v>625</v>
      </c>
      <c r="Z227" s="640">
        <v>625</v>
      </c>
      <c r="AA227" s="640">
        <v>625</v>
      </c>
      <c r="AB227" s="640">
        <v>625</v>
      </c>
      <c r="AC227" s="640">
        <v>625</v>
      </c>
      <c r="AD227" s="640">
        <v>625</v>
      </c>
      <c r="AE227" s="640">
        <v>625</v>
      </c>
      <c r="AF227" s="640">
        <v>625</v>
      </c>
      <c r="AG227" s="640">
        <v>625</v>
      </c>
      <c r="AH227" s="640">
        <v>625</v>
      </c>
      <c r="AI227" s="640">
        <v>625</v>
      </c>
      <c r="AJ227" s="640">
        <v>625</v>
      </c>
      <c r="AK227" s="640">
        <v>625</v>
      </c>
      <c r="AL227" s="640">
        <v>625</v>
      </c>
      <c r="AM227" s="640">
        <v>625</v>
      </c>
      <c r="AN227" s="640">
        <v>625</v>
      </c>
      <c r="AO227" s="640">
        <v>625</v>
      </c>
      <c r="AP227" s="640">
        <v>625</v>
      </c>
      <c r="AQ227" s="640">
        <v>625</v>
      </c>
      <c r="AR227" s="640">
        <v>625</v>
      </c>
      <c r="AS227" s="241">
        <v>10625</v>
      </c>
      <c r="AT227" s="610">
        <v>10625</v>
      </c>
      <c r="AU227" s="610">
        <v>531.25</v>
      </c>
      <c r="AV227" s="317">
        <v>531.25</v>
      </c>
      <c r="AW227" s="12"/>
    </row>
    <row r="228" spans="1:49" s="753" customFormat="1">
      <c r="A228" s="126"/>
      <c r="B228" s="16" t="s">
        <v>22</v>
      </c>
      <c r="C228" s="652">
        <v>0.14000000000000001</v>
      </c>
      <c r="D228" s="652">
        <v>0.21000000000000002</v>
      </c>
      <c r="E228" s="652">
        <v>0.06</v>
      </c>
      <c r="F228" s="652">
        <v>0.09</v>
      </c>
      <c r="G228" s="652">
        <v>0</v>
      </c>
      <c r="H228" s="652">
        <v>0</v>
      </c>
      <c r="I228" s="652">
        <v>0</v>
      </c>
      <c r="J228" s="652">
        <v>0</v>
      </c>
      <c r="K228" s="652">
        <v>0</v>
      </c>
      <c r="L228" s="652">
        <v>0</v>
      </c>
      <c r="M228" s="652">
        <v>625</v>
      </c>
      <c r="N228" s="652">
        <v>625</v>
      </c>
      <c r="O228" s="652">
        <v>625</v>
      </c>
      <c r="P228" s="652">
        <v>625</v>
      </c>
      <c r="Q228" s="652">
        <v>670</v>
      </c>
      <c r="R228" s="652">
        <v>680</v>
      </c>
      <c r="S228" s="652">
        <v>1250</v>
      </c>
      <c r="T228" s="652">
        <v>1250</v>
      </c>
      <c r="U228" s="652">
        <v>625</v>
      </c>
      <c r="V228" s="652">
        <v>625</v>
      </c>
      <c r="W228" s="652">
        <v>625</v>
      </c>
      <c r="X228" s="652">
        <v>625</v>
      </c>
      <c r="Y228" s="652">
        <v>625</v>
      </c>
      <c r="Z228" s="652">
        <v>625</v>
      </c>
      <c r="AA228" s="652">
        <v>625</v>
      </c>
      <c r="AB228" s="652">
        <v>625</v>
      </c>
      <c r="AC228" s="652">
        <v>625</v>
      </c>
      <c r="AD228" s="652">
        <v>625</v>
      </c>
      <c r="AE228" s="652">
        <v>625</v>
      </c>
      <c r="AF228" s="652">
        <v>625</v>
      </c>
      <c r="AG228" s="652">
        <v>625</v>
      </c>
      <c r="AH228" s="652">
        <v>625</v>
      </c>
      <c r="AI228" s="652">
        <v>625</v>
      </c>
      <c r="AJ228" s="652">
        <v>625</v>
      </c>
      <c r="AK228" s="652">
        <v>625</v>
      </c>
      <c r="AL228" s="652">
        <v>625</v>
      </c>
      <c r="AM228" s="652">
        <v>625</v>
      </c>
      <c r="AN228" s="652">
        <v>625</v>
      </c>
      <c r="AO228" s="652">
        <v>625</v>
      </c>
      <c r="AP228" s="652">
        <v>625</v>
      </c>
      <c r="AQ228" s="652">
        <v>625</v>
      </c>
      <c r="AR228" s="652">
        <v>625</v>
      </c>
      <c r="AS228" s="617">
        <v>10670.06</v>
      </c>
      <c r="AT228" s="616">
        <v>10680.09</v>
      </c>
      <c r="AU228" s="616">
        <v>533.50299999999993</v>
      </c>
      <c r="AV228" s="750">
        <v>534.00450000000001</v>
      </c>
    </row>
    <row r="229" spans="1:49" s="15" customFormat="1">
      <c r="A229" s="129"/>
      <c r="B229" s="334"/>
      <c r="C229" s="334"/>
      <c r="D229" s="334"/>
      <c r="E229" s="751"/>
      <c r="F229" s="751"/>
      <c r="G229" s="751"/>
      <c r="H229" s="751"/>
      <c r="I229" s="751"/>
      <c r="J229" s="751"/>
      <c r="K229" s="751"/>
      <c r="L229" s="751"/>
      <c r="M229" s="751"/>
      <c r="N229" s="751"/>
      <c r="O229" s="751"/>
      <c r="P229" s="751"/>
      <c r="Q229" s="751"/>
      <c r="R229" s="751"/>
      <c r="S229" s="751"/>
      <c r="T229" s="751"/>
      <c r="U229" s="751"/>
      <c r="V229" s="751"/>
      <c r="W229" s="751"/>
      <c r="X229" s="751"/>
      <c r="Y229" s="751"/>
      <c r="Z229" s="751"/>
      <c r="AA229" s="751"/>
      <c r="AB229" s="751"/>
      <c r="AC229" s="751"/>
      <c r="AD229" s="751"/>
      <c r="AE229" s="751"/>
      <c r="AF229" s="751"/>
      <c r="AG229" s="751"/>
      <c r="AH229" s="751"/>
      <c r="AI229" s="751"/>
      <c r="AJ229" s="751"/>
      <c r="AK229" s="751"/>
      <c r="AL229" s="751"/>
      <c r="AM229" s="751"/>
      <c r="AN229" s="751"/>
      <c r="AO229" s="751"/>
      <c r="AP229" s="751"/>
      <c r="AQ229" s="751"/>
      <c r="AR229" s="751"/>
      <c r="AS229" s="241"/>
      <c r="AT229" s="610"/>
      <c r="AU229" s="610"/>
      <c r="AV229" s="317"/>
      <c r="AW229" s="12"/>
    </row>
    <row r="230" spans="1:49" s="15" customFormat="1">
      <c r="A230" s="11"/>
      <c r="B230" s="225" t="s">
        <v>15</v>
      </c>
      <c r="C230" s="225">
        <v>1</v>
      </c>
      <c r="D230" s="225">
        <v>1</v>
      </c>
      <c r="E230" s="638">
        <v>0.96618357487922713</v>
      </c>
      <c r="F230" s="638">
        <v>0.96618357487922713</v>
      </c>
      <c r="G230" s="638">
        <v>0.93351070036640305</v>
      </c>
      <c r="H230" s="638">
        <v>0.93351070036640305</v>
      </c>
      <c r="I230" s="638">
        <v>0.90194270566802237</v>
      </c>
      <c r="J230" s="638">
        <v>0.90194270566802237</v>
      </c>
      <c r="K230" s="638">
        <v>0.87144222769857238</v>
      </c>
      <c r="L230" s="638">
        <v>0.87144222769857238</v>
      </c>
      <c r="M230" s="638">
        <v>0.84197316685852419</v>
      </c>
      <c r="N230" s="638">
        <v>0.84197316685852419</v>
      </c>
      <c r="O230" s="638">
        <v>0.81350064430775282</v>
      </c>
      <c r="P230" s="638">
        <v>0.81350064430775282</v>
      </c>
      <c r="Q230" s="638">
        <v>0.78599096068381913</v>
      </c>
      <c r="R230" s="638">
        <v>0.78599096068381913</v>
      </c>
      <c r="S230" s="638">
        <v>0.75941155621625056</v>
      </c>
      <c r="T230" s="638">
        <v>0.75941155621625056</v>
      </c>
      <c r="U230" s="638">
        <v>0.73373097218961414</v>
      </c>
      <c r="V230" s="638">
        <v>0.73373097218961414</v>
      </c>
      <c r="W230" s="638">
        <v>0.70891881370977217</v>
      </c>
      <c r="X230" s="638">
        <v>0.70891881370977217</v>
      </c>
      <c r="Y230" s="638">
        <v>0.68494571372924851</v>
      </c>
      <c r="Z230" s="638">
        <v>0.68494571372924851</v>
      </c>
      <c r="AA230" s="638">
        <v>0.66178329828912896</v>
      </c>
      <c r="AB230" s="638">
        <v>0.66178329828912896</v>
      </c>
      <c r="AC230" s="638">
        <v>0.63940415293635666</v>
      </c>
      <c r="AD230" s="638">
        <v>0.63940415293635666</v>
      </c>
      <c r="AE230" s="638">
        <v>0.61778179027667302</v>
      </c>
      <c r="AF230" s="638">
        <v>0.61778179027667302</v>
      </c>
      <c r="AG230" s="638">
        <v>0.59689061862480497</v>
      </c>
      <c r="AH230" s="638">
        <v>0.59689061862480497</v>
      </c>
      <c r="AI230" s="638">
        <v>0.57670591171478747</v>
      </c>
      <c r="AJ230" s="638">
        <v>0.57670591171478747</v>
      </c>
      <c r="AK230" s="638">
        <v>0.55720377943457733</v>
      </c>
      <c r="AL230" s="638">
        <v>0.55720377943457733</v>
      </c>
      <c r="AM230" s="638">
        <v>0.53836113955031628</v>
      </c>
      <c r="AN230" s="638">
        <v>0.53836113955031628</v>
      </c>
      <c r="AO230" s="638">
        <v>0.52015569038677911</v>
      </c>
      <c r="AP230" s="638">
        <v>0.52015569038677911</v>
      </c>
      <c r="AQ230" s="638">
        <v>0.50256588443167061</v>
      </c>
      <c r="AR230" s="638">
        <v>0.50256588443167061</v>
      </c>
      <c r="AS230" s="241"/>
      <c r="AT230" s="610"/>
      <c r="AU230" s="610"/>
      <c r="AV230" s="317"/>
      <c r="AW230" s="86"/>
    </row>
    <row r="231" spans="1:49" ht="13.5" thickBot="1">
      <c r="A231" s="629"/>
      <c r="B231" s="20" t="s">
        <v>16</v>
      </c>
      <c r="C231" s="620">
        <v>0.14000000000000001</v>
      </c>
      <c r="D231" s="620">
        <v>0.21000000000000002</v>
      </c>
      <c r="E231" s="620">
        <v>5.7971014492753624E-2</v>
      </c>
      <c r="F231" s="620">
        <v>8.6956521739130432E-2</v>
      </c>
      <c r="G231" s="620">
        <v>0</v>
      </c>
      <c r="H231" s="620">
        <v>0</v>
      </c>
      <c r="I231" s="620">
        <v>0</v>
      </c>
      <c r="J231" s="620">
        <v>0</v>
      </c>
      <c r="K231" s="620">
        <v>0</v>
      </c>
      <c r="L231" s="620">
        <v>0</v>
      </c>
      <c r="M231" s="620">
        <v>526.23322928657763</v>
      </c>
      <c r="N231" s="620">
        <v>526.23322928657763</v>
      </c>
      <c r="O231" s="620">
        <v>508.43790269234552</v>
      </c>
      <c r="P231" s="620">
        <v>508.43790269234552</v>
      </c>
      <c r="Q231" s="620">
        <v>526.61394365815886</v>
      </c>
      <c r="R231" s="620">
        <v>534.47385326499705</v>
      </c>
      <c r="S231" s="620">
        <v>949.26444527031322</v>
      </c>
      <c r="T231" s="620">
        <v>949.26444527031322</v>
      </c>
      <c r="U231" s="620">
        <v>458.58185761850882</v>
      </c>
      <c r="V231" s="620">
        <v>458.58185761850882</v>
      </c>
      <c r="W231" s="620">
        <v>443.0742585686076</v>
      </c>
      <c r="X231" s="620">
        <v>443.0742585686076</v>
      </c>
      <c r="Y231" s="620">
        <v>428.0910710807803</v>
      </c>
      <c r="Z231" s="620">
        <v>428.0910710807803</v>
      </c>
      <c r="AA231" s="620">
        <v>413.61456143070558</v>
      </c>
      <c r="AB231" s="620">
        <v>413.61456143070558</v>
      </c>
      <c r="AC231" s="620">
        <v>399.62759558522293</v>
      </c>
      <c r="AD231" s="620">
        <v>399.62759558522293</v>
      </c>
      <c r="AE231" s="620">
        <v>386.11361892292064</v>
      </c>
      <c r="AF231" s="620">
        <v>386.11361892292064</v>
      </c>
      <c r="AG231" s="620">
        <v>373.05663664050309</v>
      </c>
      <c r="AH231" s="620">
        <v>373.05663664050309</v>
      </c>
      <c r="AI231" s="620">
        <v>360.44119482174216</v>
      </c>
      <c r="AJ231" s="620">
        <v>360.44119482174216</v>
      </c>
      <c r="AK231" s="620">
        <v>348.25236214661084</v>
      </c>
      <c r="AL231" s="620">
        <v>348.25236214661084</v>
      </c>
      <c r="AM231" s="620">
        <v>336.47571221894765</v>
      </c>
      <c r="AN231" s="620">
        <v>336.47571221894765</v>
      </c>
      <c r="AO231" s="620">
        <v>325.09730649173696</v>
      </c>
      <c r="AP231" s="620">
        <v>325.09730649173696</v>
      </c>
      <c r="AQ231" s="620">
        <v>314.1036777697941</v>
      </c>
      <c r="AR231" s="620">
        <v>314.1036777697941</v>
      </c>
      <c r="AS231" s="615">
        <v>7097.1373452179687</v>
      </c>
      <c r="AT231" s="634">
        <v>7105.0262403320521</v>
      </c>
      <c r="AU231" s="614"/>
      <c r="AV231" s="632"/>
      <c r="AW231" s="621"/>
    </row>
    <row r="232" spans="1:49">
      <c r="A232" s="621"/>
      <c r="B232" s="16"/>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644"/>
      <c r="AT232" s="616"/>
      <c r="AU232" s="611"/>
      <c r="AV232" s="611"/>
      <c r="AW232" s="621"/>
    </row>
    <row r="233" spans="1:49">
      <c r="AS233" s="118"/>
      <c r="AV233" s="118"/>
    </row>
    <row r="234" spans="1:49" ht="21.75" customHeight="1" thickBot="1">
      <c r="A234" s="667" t="s">
        <v>752</v>
      </c>
      <c r="B234" s="667"/>
      <c r="C234" s="667"/>
      <c r="D234" s="667"/>
      <c r="E234" s="667"/>
      <c r="F234" s="667"/>
      <c r="G234" s="667"/>
      <c r="H234" s="667"/>
      <c r="I234" s="667"/>
      <c r="J234" s="667"/>
      <c r="K234" s="667"/>
      <c r="L234" s="667"/>
      <c r="M234" s="667"/>
      <c r="N234" s="667"/>
      <c r="O234" s="667"/>
      <c r="P234" s="667"/>
      <c r="Q234" s="667"/>
      <c r="R234" s="667"/>
      <c r="S234" s="667"/>
      <c r="T234" s="667"/>
      <c r="U234" s="667"/>
      <c r="V234" s="667"/>
      <c r="W234" s="667"/>
      <c r="X234" s="667"/>
      <c r="Y234" s="667"/>
      <c r="Z234" s="667"/>
      <c r="AA234" s="667"/>
      <c r="AB234" s="667"/>
      <c r="AC234" s="667"/>
      <c r="AD234" s="667"/>
      <c r="AE234" s="667"/>
      <c r="AF234" s="667"/>
      <c r="AG234" s="667"/>
      <c r="AH234" s="667"/>
      <c r="AI234" s="667"/>
      <c r="AJ234" s="667"/>
      <c r="AK234" s="667"/>
      <c r="AL234" s="667"/>
      <c r="AM234" s="667"/>
      <c r="AN234" s="667"/>
      <c r="AO234" s="667"/>
      <c r="AP234" s="667"/>
      <c r="AQ234" s="667"/>
      <c r="AR234" s="667"/>
      <c r="AS234" s="667"/>
      <c r="AT234" s="667"/>
      <c r="AU234" s="667"/>
      <c r="AV234" s="667"/>
    </row>
    <row r="235" spans="1:49" ht="12.75" customHeight="1">
      <c r="A235" s="11" t="s">
        <v>2</v>
      </c>
      <c r="B235" s="16" t="s">
        <v>3</v>
      </c>
      <c r="C235" s="717" t="s">
        <v>58</v>
      </c>
      <c r="D235" s="717"/>
      <c r="E235" s="718">
        <v>2013</v>
      </c>
      <c r="F235" s="718"/>
      <c r="G235" s="718">
        <v>2014</v>
      </c>
      <c r="H235" s="718"/>
      <c r="I235" s="718">
        <v>2015</v>
      </c>
      <c r="J235" s="718"/>
      <c r="K235" s="718">
        <v>2016</v>
      </c>
      <c r="L235" s="718"/>
      <c r="M235" s="718">
        <v>2017</v>
      </c>
      <c r="N235" s="718"/>
      <c r="O235" s="718">
        <v>2018</v>
      </c>
      <c r="P235" s="718"/>
      <c r="Q235" s="718">
        <v>2019</v>
      </c>
      <c r="R235" s="718"/>
      <c r="S235" s="718">
        <v>2020</v>
      </c>
      <c r="T235" s="718"/>
      <c r="U235" s="718">
        <v>2021</v>
      </c>
      <c r="V235" s="718"/>
      <c r="W235" s="718">
        <v>2022</v>
      </c>
      <c r="X235" s="718"/>
      <c r="Y235" s="718">
        <v>2023</v>
      </c>
      <c r="Z235" s="718"/>
      <c r="AA235" s="718">
        <v>2024</v>
      </c>
      <c r="AB235" s="718"/>
      <c r="AC235" s="718">
        <v>2025</v>
      </c>
      <c r="AD235" s="718"/>
      <c r="AE235" s="718">
        <v>2026</v>
      </c>
      <c r="AF235" s="718"/>
      <c r="AG235" s="718">
        <v>2027</v>
      </c>
      <c r="AH235" s="718"/>
      <c r="AI235" s="718">
        <v>2028</v>
      </c>
      <c r="AJ235" s="718"/>
      <c r="AK235" s="718">
        <v>2029</v>
      </c>
      <c r="AL235" s="718"/>
      <c r="AM235" s="718">
        <v>2030</v>
      </c>
      <c r="AN235" s="718"/>
      <c r="AO235" s="718">
        <v>2031</v>
      </c>
      <c r="AP235" s="718"/>
      <c r="AQ235" s="718">
        <v>2032</v>
      </c>
      <c r="AR235" s="719"/>
      <c r="AS235" s="720" t="s">
        <v>4</v>
      </c>
      <c r="AT235" s="721"/>
      <c r="AU235" s="722" t="s">
        <v>138</v>
      </c>
      <c r="AV235" s="723"/>
    </row>
    <row r="236" spans="1:49" ht="13.5" thickBot="1">
      <c r="A236" s="19" t="s">
        <v>6</v>
      </c>
      <c r="B236" s="20" t="s">
        <v>7</v>
      </c>
      <c r="C236" s="620">
        <v>0</v>
      </c>
      <c r="D236" s="620">
        <v>0</v>
      </c>
      <c r="E236" s="115">
        <v>1</v>
      </c>
      <c r="F236" s="115">
        <v>1</v>
      </c>
      <c r="G236" s="115">
        <v>2</v>
      </c>
      <c r="H236" s="115">
        <v>2</v>
      </c>
      <c r="I236" s="115">
        <v>3</v>
      </c>
      <c r="J236" s="115">
        <v>3</v>
      </c>
      <c r="K236" s="115">
        <v>4</v>
      </c>
      <c r="L236" s="115">
        <v>4</v>
      </c>
      <c r="M236" s="115">
        <v>5</v>
      </c>
      <c r="N236" s="115">
        <v>5</v>
      </c>
      <c r="O236" s="115">
        <v>6</v>
      </c>
      <c r="P236" s="115">
        <v>6</v>
      </c>
      <c r="Q236" s="115">
        <v>7</v>
      </c>
      <c r="R236" s="115"/>
      <c r="S236" s="115">
        <v>8</v>
      </c>
      <c r="T236" s="115"/>
      <c r="U236" s="115">
        <v>9</v>
      </c>
      <c r="V236" s="115"/>
      <c r="W236" s="115">
        <v>10</v>
      </c>
      <c r="X236" s="115"/>
      <c r="Y236" s="115">
        <v>11</v>
      </c>
      <c r="Z236" s="115"/>
      <c r="AA236" s="115">
        <v>12</v>
      </c>
      <c r="AB236" s="115"/>
      <c r="AC236" s="115">
        <v>13</v>
      </c>
      <c r="AD236" s="115">
        <v>13</v>
      </c>
      <c r="AE236" s="115">
        <v>14</v>
      </c>
      <c r="AF236" s="115">
        <v>14</v>
      </c>
      <c r="AG236" s="115">
        <v>15</v>
      </c>
      <c r="AH236" s="115">
        <v>15</v>
      </c>
      <c r="AI236" s="115">
        <v>16</v>
      </c>
      <c r="AJ236" s="115">
        <v>16</v>
      </c>
      <c r="AK236" s="115">
        <v>17</v>
      </c>
      <c r="AL236" s="115">
        <v>17</v>
      </c>
      <c r="AM236" s="115">
        <v>18</v>
      </c>
      <c r="AN236" s="115">
        <v>18</v>
      </c>
      <c r="AO236" s="115">
        <v>19</v>
      </c>
      <c r="AP236" s="115">
        <v>19</v>
      </c>
      <c r="AQ236" s="115">
        <v>20</v>
      </c>
      <c r="AR236" s="115">
        <v>20</v>
      </c>
      <c r="AS236" s="724"/>
      <c r="AT236" s="725"/>
      <c r="AU236" s="726"/>
      <c r="AV236" s="727"/>
    </row>
    <row r="237" spans="1:49">
      <c r="A237" s="205"/>
      <c r="B237" s="117" t="s">
        <v>76</v>
      </c>
      <c r="C237" s="225" t="s">
        <v>691</v>
      </c>
      <c r="D237" s="225" t="s">
        <v>692</v>
      </c>
      <c r="E237" s="225" t="s">
        <v>691</v>
      </c>
      <c r="F237" s="225" t="s">
        <v>692</v>
      </c>
      <c r="G237" s="225" t="s">
        <v>691</v>
      </c>
      <c r="H237" s="225" t="s">
        <v>692</v>
      </c>
      <c r="I237" s="225" t="s">
        <v>691</v>
      </c>
      <c r="J237" s="225" t="s">
        <v>692</v>
      </c>
      <c r="K237" s="225" t="s">
        <v>691</v>
      </c>
      <c r="L237" s="225" t="s">
        <v>692</v>
      </c>
      <c r="M237" s="225" t="s">
        <v>691</v>
      </c>
      <c r="N237" s="225" t="s">
        <v>692</v>
      </c>
      <c r="O237" s="225" t="s">
        <v>691</v>
      </c>
      <c r="P237" s="225" t="s">
        <v>692</v>
      </c>
      <c r="Q237" s="225" t="s">
        <v>691</v>
      </c>
      <c r="R237" s="225" t="s">
        <v>692</v>
      </c>
      <c r="S237" s="225" t="s">
        <v>691</v>
      </c>
      <c r="T237" s="225" t="s">
        <v>692</v>
      </c>
      <c r="U237" s="225" t="s">
        <v>691</v>
      </c>
      <c r="V237" s="225" t="s">
        <v>692</v>
      </c>
      <c r="W237" s="225" t="s">
        <v>691</v>
      </c>
      <c r="X237" s="225" t="s">
        <v>692</v>
      </c>
      <c r="Y237" s="225" t="s">
        <v>691</v>
      </c>
      <c r="Z237" s="225" t="s">
        <v>692</v>
      </c>
      <c r="AA237" s="225" t="s">
        <v>691</v>
      </c>
      <c r="AB237" s="225" t="s">
        <v>692</v>
      </c>
      <c r="AC237" s="225" t="s">
        <v>691</v>
      </c>
      <c r="AD237" s="225" t="s">
        <v>692</v>
      </c>
      <c r="AE237" s="225" t="s">
        <v>691</v>
      </c>
      <c r="AF237" s="225" t="s">
        <v>692</v>
      </c>
      <c r="AG237" s="225" t="s">
        <v>691</v>
      </c>
      <c r="AH237" s="225" t="s">
        <v>692</v>
      </c>
      <c r="AI237" s="225" t="s">
        <v>691</v>
      </c>
      <c r="AJ237" s="225" t="s">
        <v>692</v>
      </c>
      <c r="AK237" s="225" t="s">
        <v>691</v>
      </c>
      <c r="AL237" s="225" t="s">
        <v>692</v>
      </c>
      <c r="AM237" s="225" t="s">
        <v>691</v>
      </c>
      <c r="AN237" s="225" t="s">
        <v>692</v>
      </c>
      <c r="AO237" s="225" t="s">
        <v>691</v>
      </c>
      <c r="AP237" s="225" t="s">
        <v>692</v>
      </c>
      <c r="AQ237" s="225" t="s">
        <v>691</v>
      </c>
      <c r="AR237" s="225" t="s">
        <v>692</v>
      </c>
      <c r="AS237" s="622" t="s">
        <v>691</v>
      </c>
      <c r="AT237" s="225" t="s">
        <v>692</v>
      </c>
      <c r="AU237" s="225" t="s">
        <v>691</v>
      </c>
      <c r="AV237" s="623" t="s">
        <v>692</v>
      </c>
    </row>
    <row r="238" spans="1:49" s="15" customFormat="1">
      <c r="A238" s="126" t="s">
        <v>68</v>
      </c>
      <c r="B238" s="225" t="s">
        <v>724</v>
      </c>
      <c r="C238" s="640">
        <v>1.7500000000000002E-2</v>
      </c>
      <c r="D238" s="640">
        <v>3.5000000000000003E-2</v>
      </c>
      <c r="E238" s="637">
        <v>7.4999999999999997E-3</v>
      </c>
      <c r="F238" s="640">
        <v>1.4999999999999999E-2</v>
      </c>
      <c r="G238" s="640">
        <v>0</v>
      </c>
      <c r="H238" s="640">
        <v>0</v>
      </c>
      <c r="I238" s="640">
        <v>0</v>
      </c>
      <c r="J238" s="640">
        <v>0</v>
      </c>
      <c r="K238" s="640">
        <v>0</v>
      </c>
      <c r="L238" s="640">
        <v>0</v>
      </c>
      <c r="M238" s="640">
        <v>0</v>
      </c>
      <c r="N238" s="640">
        <v>0</v>
      </c>
      <c r="O238" s="640">
        <v>0</v>
      </c>
      <c r="P238" s="640">
        <v>0</v>
      </c>
      <c r="Q238" s="640">
        <v>0</v>
      </c>
      <c r="R238" s="640">
        <v>0</v>
      </c>
      <c r="S238" s="640">
        <v>0</v>
      </c>
      <c r="T238" s="640">
        <v>0</v>
      </c>
      <c r="U238" s="640">
        <v>0</v>
      </c>
      <c r="V238" s="640">
        <v>0</v>
      </c>
      <c r="W238" s="640">
        <v>0</v>
      </c>
      <c r="X238" s="640">
        <v>0</v>
      </c>
      <c r="Y238" s="640">
        <v>0</v>
      </c>
      <c r="Z238" s="640">
        <v>0</v>
      </c>
      <c r="AA238" s="640">
        <v>0</v>
      </c>
      <c r="AB238" s="640">
        <v>0</v>
      </c>
      <c r="AC238" s="640">
        <v>0</v>
      </c>
      <c r="AD238" s="640">
        <v>0</v>
      </c>
      <c r="AE238" s="640">
        <v>0</v>
      </c>
      <c r="AF238" s="640">
        <v>0</v>
      </c>
      <c r="AG238" s="640">
        <v>0</v>
      </c>
      <c r="AH238" s="640">
        <v>0</v>
      </c>
      <c r="AI238" s="640">
        <v>0</v>
      </c>
      <c r="AJ238" s="640">
        <v>0</v>
      </c>
      <c r="AK238" s="640">
        <v>0</v>
      </c>
      <c r="AL238" s="640">
        <v>0</v>
      </c>
      <c r="AM238" s="640">
        <v>0</v>
      </c>
      <c r="AN238" s="640">
        <v>0</v>
      </c>
      <c r="AO238" s="640">
        <v>0</v>
      </c>
      <c r="AP238" s="640">
        <v>0</v>
      </c>
      <c r="AQ238" s="640">
        <v>0</v>
      </c>
      <c r="AR238" s="640">
        <v>0</v>
      </c>
      <c r="AS238" s="241">
        <v>7.4999999999999997E-3</v>
      </c>
      <c r="AT238" s="610">
        <v>1.4999999999999999E-2</v>
      </c>
      <c r="AU238" s="610">
        <v>3.7500000000000001E-4</v>
      </c>
      <c r="AV238" s="317">
        <v>7.5000000000000002E-4</v>
      </c>
      <c r="AW238" s="12"/>
    </row>
    <row r="239" spans="1:49" s="15" customFormat="1">
      <c r="A239" s="126" t="s">
        <v>68</v>
      </c>
      <c r="B239" s="225" t="s">
        <v>750</v>
      </c>
      <c r="C239" s="640">
        <v>1.7500000000000002E-2</v>
      </c>
      <c r="D239" s="640">
        <v>7.0000000000000007E-2</v>
      </c>
      <c r="E239" s="637">
        <v>7.4999999999999997E-3</v>
      </c>
      <c r="F239" s="637">
        <v>0.03</v>
      </c>
      <c r="G239" s="640">
        <v>0</v>
      </c>
      <c r="H239" s="640">
        <v>0</v>
      </c>
      <c r="I239" s="640">
        <v>0</v>
      </c>
      <c r="J239" s="640">
        <v>0</v>
      </c>
      <c r="K239" s="640">
        <v>0</v>
      </c>
      <c r="L239" s="640">
        <v>0</v>
      </c>
      <c r="M239" s="640">
        <v>0</v>
      </c>
      <c r="N239" s="640">
        <v>0</v>
      </c>
      <c r="O239" s="640">
        <v>0</v>
      </c>
      <c r="P239" s="640">
        <v>0</v>
      </c>
      <c r="Q239" s="640">
        <v>0</v>
      </c>
      <c r="R239" s="640">
        <v>0</v>
      </c>
      <c r="S239" s="640">
        <v>0</v>
      </c>
      <c r="T239" s="640">
        <v>0</v>
      </c>
      <c r="U239" s="640">
        <v>0</v>
      </c>
      <c r="V239" s="640">
        <v>0</v>
      </c>
      <c r="W239" s="640">
        <v>0</v>
      </c>
      <c r="X239" s="640">
        <v>0</v>
      </c>
      <c r="Y239" s="640">
        <v>0</v>
      </c>
      <c r="Z239" s="640">
        <v>0</v>
      </c>
      <c r="AA239" s="640">
        <v>0</v>
      </c>
      <c r="AB239" s="640">
        <v>0</v>
      </c>
      <c r="AC239" s="640">
        <v>0</v>
      </c>
      <c r="AD239" s="640">
        <v>0</v>
      </c>
      <c r="AE239" s="640">
        <v>0</v>
      </c>
      <c r="AF239" s="640">
        <v>0</v>
      </c>
      <c r="AG239" s="640">
        <v>0</v>
      </c>
      <c r="AH239" s="640">
        <v>0</v>
      </c>
      <c r="AI239" s="640">
        <v>0</v>
      </c>
      <c r="AJ239" s="640">
        <v>0</v>
      </c>
      <c r="AK239" s="640">
        <v>0</v>
      </c>
      <c r="AL239" s="640">
        <v>0</v>
      </c>
      <c r="AM239" s="640">
        <v>0</v>
      </c>
      <c r="AN239" s="640">
        <v>0</v>
      </c>
      <c r="AO239" s="640">
        <v>0</v>
      </c>
      <c r="AP239" s="640">
        <v>0</v>
      </c>
      <c r="AQ239" s="640">
        <v>0</v>
      </c>
      <c r="AR239" s="640">
        <v>0</v>
      </c>
      <c r="AS239" s="241">
        <v>7.4999999999999997E-3</v>
      </c>
      <c r="AT239" s="610">
        <v>0.03</v>
      </c>
      <c r="AU239" s="610">
        <v>3.7500000000000001E-4</v>
      </c>
      <c r="AV239" s="317">
        <v>1.5E-3</v>
      </c>
      <c r="AW239" s="12"/>
    </row>
    <row r="240" spans="1:49" s="15" customFormat="1">
      <c r="A240" s="126" t="s">
        <v>740</v>
      </c>
      <c r="B240" s="225" t="s">
        <v>745</v>
      </c>
      <c r="C240" s="640">
        <v>5.2499999999999998E-2</v>
      </c>
      <c r="D240" s="640">
        <v>5.2499999999999998E-2</v>
      </c>
      <c r="E240" s="640">
        <v>2.2499999999999999E-2</v>
      </c>
      <c r="F240" s="640">
        <v>2.2499999999999999E-2</v>
      </c>
      <c r="G240" s="640">
        <v>0</v>
      </c>
      <c r="H240" s="640">
        <v>0</v>
      </c>
      <c r="I240" s="640">
        <v>0</v>
      </c>
      <c r="J240" s="640">
        <v>0</v>
      </c>
      <c r="K240" s="640">
        <v>0</v>
      </c>
      <c r="L240" s="640">
        <v>0</v>
      </c>
      <c r="M240" s="640">
        <v>0</v>
      </c>
      <c r="N240" s="640">
        <v>0</v>
      </c>
      <c r="O240" s="640">
        <v>0</v>
      </c>
      <c r="P240" s="640">
        <v>0</v>
      </c>
      <c r="Q240" s="640">
        <v>0</v>
      </c>
      <c r="R240" s="640">
        <v>0</v>
      </c>
      <c r="S240" s="640">
        <v>0</v>
      </c>
      <c r="T240" s="640">
        <v>0</v>
      </c>
      <c r="U240" s="640">
        <v>0</v>
      </c>
      <c r="V240" s="640">
        <v>0</v>
      </c>
      <c r="W240" s="640">
        <v>0</v>
      </c>
      <c r="X240" s="640">
        <v>0</v>
      </c>
      <c r="Y240" s="640">
        <v>0</v>
      </c>
      <c r="Z240" s="640">
        <v>0</v>
      </c>
      <c r="AA240" s="640">
        <v>0</v>
      </c>
      <c r="AB240" s="640">
        <v>0</v>
      </c>
      <c r="AC240" s="640">
        <v>0</v>
      </c>
      <c r="AD240" s="640">
        <v>0</v>
      </c>
      <c r="AE240" s="640">
        <v>0</v>
      </c>
      <c r="AF240" s="640">
        <v>0</v>
      </c>
      <c r="AG240" s="640">
        <v>0</v>
      </c>
      <c r="AH240" s="640">
        <v>0</v>
      </c>
      <c r="AI240" s="640">
        <v>0</v>
      </c>
      <c r="AJ240" s="640">
        <v>0</v>
      </c>
      <c r="AK240" s="640">
        <v>0</v>
      </c>
      <c r="AL240" s="640">
        <v>0</v>
      </c>
      <c r="AM240" s="640">
        <v>0</v>
      </c>
      <c r="AN240" s="640">
        <v>0</v>
      </c>
      <c r="AO240" s="640">
        <v>0</v>
      </c>
      <c r="AP240" s="640">
        <v>0</v>
      </c>
      <c r="AQ240" s="640">
        <v>0</v>
      </c>
      <c r="AR240" s="640">
        <v>0</v>
      </c>
      <c r="AS240" s="241">
        <v>2.2499999999999999E-2</v>
      </c>
      <c r="AT240" s="610">
        <v>2.2499999999999999E-2</v>
      </c>
      <c r="AU240" s="610">
        <v>1.1249999999999999E-3</v>
      </c>
      <c r="AV240" s="317">
        <v>1.1249999999999999E-3</v>
      </c>
      <c r="AW240" s="12"/>
    </row>
    <row r="241" spans="1:49" s="15" customFormat="1">
      <c r="A241" s="126" t="s">
        <v>149</v>
      </c>
      <c r="B241" s="225" t="s">
        <v>731</v>
      </c>
      <c r="C241" s="640">
        <v>0</v>
      </c>
      <c r="D241" s="640">
        <v>0</v>
      </c>
      <c r="E241" s="640">
        <v>0</v>
      </c>
      <c r="F241" s="640">
        <v>0</v>
      </c>
      <c r="G241" s="640">
        <v>0</v>
      </c>
      <c r="H241" s="640">
        <v>0</v>
      </c>
      <c r="I241" s="640">
        <v>0</v>
      </c>
      <c r="J241" s="640">
        <v>0</v>
      </c>
      <c r="K241" s="640">
        <v>0</v>
      </c>
      <c r="L241" s="640">
        <v>0</v>
      </c>
      <c r="M241" s="640">
        <v>0</v>
      </c>
      <c r="N241" s="640">
        <v>0</v>
      </c>
      <c r="O241" s="640">
        <v>0</v>
      </c>
      <c r="P241" s="640">
        <v>0</v>
      </c>
      <c r="Q241" s="638">
        <v>35</v>
      </c>
      <c r="R241" s="638">
        <v>45</v>
      </c>
      <c r="S241" s="640">
        <v>0</v>
      </c>
      <c r="T241" s="640">
        <v>0</v>
      </c>
      <c r="U241" s="640">
        <v>0</v>
      </c>
      <c r="V241" s="640">
        <v>0</v>
      </c>
      <c r="W241" s="640">
        <v>0</v>
      </c>
      <c r="X241" s="640">
        <v>0</v>
      </c>
      <c r="Y241" s="640">
        <v>0</v>
      </c>
      <c r="Z241" s="640">
        <v>0</v>
      </c>
      <c r="AA241" s="640">
        <v>0</v>
      </c>
      <c r="AB241" s="640">
        <v>0</v>
      </c>
      <c r="AC241" s="640">
        <v>0</v>
      </c>
      <c r="AD241" s="640">
        <v>0</v>
      </c>
      <c r="AE241" s="640">
        <v>0</v>
      </c>
      <c r="AF241" s="640">
        <v>0</v>
      </c>
      <c r="AG241" s="640">
        <v>0</v>
      </c>
      <c r="AH241" s="640">
        <v>0</v>
      </c>
      <c r="AI241" s="640">
        <v>0</v>
      </c>
      <c r="AJ241" s="640">
        <v>0</v>
      </c>
      <c r="AK241" s="640">
        <v>0</v>
      </c>
      <c r="AL241" s="640">
        <v>0</v>
      </c>
      <c r="AM241" s="640">
        <v>0</v>
      </c>
      <c r="AN241" s="640">
        <v>0</v>
      </c>
      <c r="AO241" s="640">
        <v>0</v>
      </c>
      <c r="AP241" s="640">
        <v>0</v>
      </c>
      <c r="AQ241" s="640">
        <v>0</v>
      </c>
      <c r="AR241" s="640">
        <v>0</v>
      </c>
      <c r="AS241" s="241">
        <v>35</v>
      </c>
      <c r="AT241" s="610">
        <v>45</v>
      </c>
      <c r="AU241" s="610">
        <v>1.75</v>
      </c>
      <c r="AV241" s="317">
        <v>2.25</v>
      </c>
      <c r="AW241" s="12"/>
    </row>
    <row r="242" spans="1:49" s="15" customFormat="1">
      <c r="A242" s="126" t="s">
        <v>149</v>
      </c>
      <c r="B242" s="225" t="s">
        <v>732</v>
      </c>
      <c r="C242" s="640">
        <v>0</v>
      </c>
      <c r="D242" s="640">
        <v>0</v>
      </c>
      <c r="E242" s="640">
        <v>0</v>
      </c>
      <c r="F242" s="640">
        <v>0</v>
      </c>
      <c r="G242" s="640">
        <v>0</v>
      </c>
      <c r="H242" s="640">
        <v>0</v>
      </c>
      <c r="I242" s="640">
        <v>0</v>
      </c>
      <c r="J242" s="640">
        <v>0</v>
      </c>
      <c r="K242" s="640">
        <v>0</v>
      </c>
      <c r="L242" s="640">
        <v>0</v>
      </c>
      <c r="M242" s="640">
        <v>0</v>
      </c>
      <c r="N242" s="640">
        <v>0</v>
      </c>
      <c r="O242" s="640">
        <v>0</v>
      </c>
      <c r="P242" s="640">
        <v>0</v>
      </c>
      <c r="Q242" s="638">
        <v>5</v>
      </c>
      <c r="R242" s="638">
        <v>5</v>
      </c>
      <c r="S242" s="640">
        <v>0</v>
      </c>
      <c r="T242" s="640">
        <v>0</v>
      </c>
      <c r="U242" s="640">
        <v>0</v>
      </c>
      <c r="V242" s="640">
        <v>0</v>
      </c>
      <c r="W242" s="640">
        <v>0</v>
      </c>
      <c r="X242" s="640">
        <v>0</v>
      </c>
      <c r="Y242" s="640">
        <v>0</v>
      </c>
      <c r="Z242" s="640">
        <v>0</v>
      </c>
      <c r="AA242" s="640">
        <v>0</v>
      </c>
      <c r="AB242" s="640">
        <v>0</v>
      </c>
      <c r="AC242" s="640">
        <v>0</v>
      </c>
      <c r="AD242" s="640">
        <v>0</v>
      </c>
      <c r="AE242" s="640">
        <v>0</v>
      </c>
      <c r="AF242" s="640">
        <v>0</v>
      </c>
      <c r="AG242" s="640">
        <v>0</v>
      </c>
      <c r="AH242" s="640">
        <v>0</v>
      </c>
      <c r="AI242" s="640">
        <v>0</v>
      </c>
      <c r="AJ242" s="640">
        <v>0</v>
      </c>
      <c r="AK242" s="640">
        <v>0</v>
      </c>
      <c r="AL242" s="640">
        <v>0</v>
      </c>
      <c r="AM242" s="640">
        <v>0</v>
      </c>
      <c r="AN242" s="640">
        <v>0</v>
      </c>
      <c r="AO242" s="640">
        <v>0</v>
      </c>
      <c r="AP242" s="640">
        <v>0</v>
      </c>
      <c r="AQ242" s="640">
        <v>0</v>
      </c>
      <c r="AR242" s="640">
        <v>0</v>
      </c>
      <c r="AS242" s="241">
        <v>5</v>
      </c>
      <c r="AT242" s="610">
        <v>5</v>
      </c>
      <c r="AU242" s="610">
        <v>0.25</v>
      </c>
      <c r="AV242" s="317">
        <v>0.25</v>
      </c>
      <c r="AW242" s="12"/>
    </row>
    <row r="243" spans="1:49" s="15" customFormat="1">
      <c r="B243" s="752" t="s">
        <v>717</v>
      </c>
      <c r="C243" s="640"/>
      <c r="D243" s="640"/>
      <c r="E243" s="637"/>
      <c r="F243" s="637"/>
      <c r="G243" s="640"/>
      <c r="H243" s="640"/>
      <c r="I243" s="640"/>
      <c r="J243" s="640"/>
      <c r="K243" s="638"/>
      <c r="L243" s="638"/>
      <c r="M243" s="638"/>
      <c r="N243" s="638"/>
      <c r="O243" s="638"/>
      <c r="P243" s="638"/>
      <c r="Q243" s="638"/>
      <c r="R243" s="638"/>
      <c r="S243" s="638"/>
      <c r="T243" s="638"/>
      <c r="U243" s="638"/>
      <c r="V243" s="638"/>
      <c r="W243" s="638"/>
      <c r="X243" s="638"/>
      <c r="Y243" s="638"/>
      <c r="Z243" s="638"/>
      <c r="AA243" s="638"/>
      <c r="AB243" s="638"/>
      <c r="AC243" s="638"/>
      <c r="AD243" s="638"/>
      <c r="AE243" s="638"/>
      <c r="AF243" s="638"/>
      <c r="AG243" s="638"/>
      <c r="AH243" s="638"/>
      <c r="AI243" s="638"/>
      <c r="AJ243" s="638"/>
      <c r="AK243" s="638"/>
      <c r="AL243" s="638"/>
      <c r="AM243" s="638"/>
      <c r="AN243" s="638"/>
      <c r="AO243" s="638"/>
      <c r="AP243" s="638"/>
      <c r="AQ243" s="638"/>
      <c r="AR243" s="638"/>
      <c r="AS243" s="241"/>
      <c r="AT243" s="610"/>
      <c r="AU243" s="610"/>
      <c r="AV243" s="317"/>
      <c r="AW243" s="12"/>
    </row>
    <row r="244" spans="1:49" s="15" customFormat="1">
      <c r="A244" s="126" t="s">
        <v>457</v>
      </c>
      <c r="B244" s="225" t="s">
        <v>733</v>
      </c>
      <c r="C244" s="640">
        <v>0</v>
      </c>
      <c r="D244" s="640">
        <v>0</v>
      </c>
      <c r="E244" s="640">
        <v>0</v>
      </c>
      <c r="F244" s="640">
        <v>0</v>
      </c>
      <c r="G244" s="640">
        <v>0</v>
      </c>
      <c r="H244" s="640">
        <v>0</v>
      </c>
      <c r="I244" s="640">
        <v>0</v>
      </c>
      <c r="J244" s="640">
        <v>0</v>
      </c>
      <c r="K244" s="640">
        <v>0</v>
      </c>
      <c r="L244" s="640">
        <v>0</v>
      </c>
      <c r="M244" s="640">
        <v>0</v>
      </c>
      <c r="N244" s="640">
        <v>0</v>
      </c>
      <c r="O244" s="640">
        <v>0</v>
      </c>
      <c r="P244" s="640">
        <v>0</v>
      </c>
      <c r="Q244" s="640">
        <v>0</v>
      </c>
      <c r="R244" s="640">
        <v>0</v>
      </c>
      <c r="S244" s="638">
        <v>625</v>
      </c>
      <c r="T244" s="638">
        <v>625</v>
      </c>
      <c r="U244" s="640">
        <v>0</v>
      </c>
      <c r="V244" s="640">
        <v>0</v>
      </c>
      <c r="W244" s="640">
        <v>0</v>
      </c>
      <c r="X244" s="640">
        <v>0</v>
      </c>
      <c r="Y244" s="640">
        <v>0</v>
      </c>
      <c r="Z244" s="640">
        <v>0</v>
      </c>
      <c r="AA244" s="640">
        <v>0</v>
      </c>
      <c r="AB244" s="640">
        <v>0</v>
      </c>
      <c r="AC244" s="640">
        <v>0</v>
      </c>
      <c r="AD244" s="640">
        <v>0</v>
      </c>
      <c r="AE244" s="640">
        <v>0</v>
      </c>
      <c r="AF244" s="640">
        <v>0</v>
      </c>
      <c r="AG244" s="640">
        <v>0</v>
      </c>
      <c r="AH244" s="640">
        <v>0</v>
      </c>
      <c r="AI244" s="640">
        <v>0</v>
      </c>
      <c r="AJ244" s="640">
        <v>0</v>
      </c>
      <c r="AK244" s="640">
        <v>0</v>
      </c>
      <c r="AL244" s="640">
        <v>0</v>
      </c>
      <c r="AM244" s="640">
        <v>0</v>
      </c>
      <c r="AN244" s="640">
        <v>0</v>
      </c>
      <c r="AO244" s="640">
        <v>0</v>
      </c>
      <c r="AP244" s="640">
        <v>0</v>
      </c>
      <c r="AQ244" s="640">
        <v>0</v>
      </c>
      <c r="AR244" s="640">
        <v>0</v>
      </c>
      <c r="AS244" s="241">
        <v>625</v>
      </c>
      <c r="AT244" s="610">
        <v>625</v>
      </c>
      <c r="AU244" s="610">
        <v>31.25</v>
      </c>
      <c r="AV244" s="317">
        <v>31.25</v>
      </c>
      <c r="AW244" s="12"/>
    </row>
    <row r="245" spans="1:49" s="15" customFormat="1">
      <c r="A245" s="126" t="s">
        <v>457</v>
      </c>
      <c r="B245" s="225" t="s">
        <v>734</v>
      </c>
      <c r="C245" s="640">
        <v>0</v>
      </c>
      <c r="D245" s="640">
        <v>0</v>
      </c>
      <c r="E245" s="640">
        <v>0</v>
      </c>
      <c r="F245" s="640">
        <v>0</v>
      </c>
      <c r="G245" s="640">
        <v>0</v>
      </c>
      <c r="H245" s="640">
        <v>0</v>
      </c>
      <c r="I245" s="640">
        <v>0</v>
      </c>
      <c r="J245" s="640">
        <v>0</v>
      </c>
      <c r="K245" s="640">
        <v>0</v>
      </c>
      <c r="L245" s="640">
        <v>0</v>
      </c>
      <c r="M245" s="638">
        <v>625</v>
      </c>
      <c r="N245" s="638">
        <v>625</v>
      </c>
      <c r="O245" s="638">
        <v>625</v>
      </c>
      <c r="P245" s="638">
        <v>625</v>
      </c>
      <c r="Q245" s="638">
        <v>625</v>
      </c>
      <c r="R245" s="638">
        <v>625</v>
      </c>
      <c r="S245" s="638">
        <v>625</v>
      </c>
      <c r="T245" s="638">
        <v>625</v>
      </c>
      <c r="U245" s="638">
        <v>625</v>
      </c>
      <c r="V245" s="638">
        <v>625</v>
      </c>
      <c r="W245" s="638">
        <v>625</v>
      </c>
      <c r="X245" s="638">
        <v>625</v>
      </c>
      <c r="Y245" s="638">
        <v>625</v>
      </c>
      <c r="Z245" s="638">
        <v>625</v>
      </c>
      <c r="AA245" s="638">
        <v>625</v>
      </c>
      <c r="AB245" s="638">
        <v>625</v>
      </c>
      <c r="AC245" s="638">
        <v>625</v>
      </c>
      <c r="AD245" s="638">
        <v>625</v>
      </c>
      <c r="AE245" s="638">
        <v>625</v>
      </c>
      <c r="AF245" s="638">
        <v>625</v>
      </c>
      <c r="AG245" s="638">
        <v>625</v>
      </c>
      <c r="AH245" s="638">
        <v>625</v>
      </c>
      <c r="AI245" s="638">
        <v>625</v>
      </c>
      <c r="AJ245" s="638">
        <v>625</v>
      </c>
      <c r="AK245" s="638">
        <v>625</v>
      </c>
      <c r="AL245" s="638">
        <v>625</v>
      </c>
      <c r="AM245" s="638">
        <v>625</v>
      </c>
      <c r="AN245" s="638">
        <v>625</v>
      </c>
      <c r="AO245" s="638">
        <v>625</v>
      </c>
      <c r="AP245" s="638">
        <v>625</v>
      </c>
      <c r="AQ245" s="638">
        <v>625</v>
      </c>
      <c r="AR245" s="638">
        <v>625</v>
      </c>
      <c r="AS245" s="241">
        <v>10000</v>
      </c>
      <c r="AT245" s="610">
        <v>10000</v>
      </c>
      <c r="AU245" s="610">
        <v>500</v>
      </c>
      <c r="AV245" s="317">
        <v>500</v>
      </c>
      <c r="AW245" s="12"/>
    </row>
    <row r="246" spans="1:49" s="15" customFormat="1">
      <c r="A246" s="126"/>
      <c r="B246" s="225"/>
      <c r="C246" s="640"/>
      <c r="D246" s="640"/>
      <c r="E246" s="640"/>
      <c r="F246" s="640"/>
      <c r="G246" s="640"/>
      <c r="H246" s="640"/>
      <c r="I246" s="640"/>
      <c r="J246" s="640"/>
      <c r="K246" s="640"/>
      <c r="L246" s="640"/>
      <c r="M246" s="638"/>
      <c r="N246" s="638"/>
      <c r="O246" s="638"/>
      <c r="P246" s="638"/>
      <c r="Q246" s="638"/>
      <c r="R246" s="638"/>
      <c r="S246" s="638"/>
      <c r="T246" s="638"/>
      <c r="U246" s="638"/>
      <c r="V246" s="638"/>
      <c r="W246" s="638"/>
      <c r="X246" s="638"/>
      <c r="Y246" s="638"/>
      <c r="Z246" s="638"/>
      <c r="AA246" s="638"/>
      <c r="AB246" s="638"/>
      <c r="AC246" s="638"/>
      <c r="AD246" s="638"/>
      <c r="AE246" s="638"/>
      <c r="AF246" s="638"/>
      <c r="AG246" s="638"/>
      <c r="AH246" s="638"/>
      <c r="AI246" s="638"/>
      <c r="AJ246" s="638"/>
      <c r="AK246" s="638"/>
      <c r="AL246" s="638"/>
      <c r="AM246" s="638"/>
      <c r="AN246" s="638"/>
      <c r="AO246" s="638"/>
      <c r="AP246" s="638"/>
      <c r="AQ246" s="638"/>
      <c r="AR246" s="638"/>
      <c r="AS246" s="241"/>
      <c r="AT246" s="610"/>
      <c r="AU246" s="610"/>
      <c r="AV246" s="317"/>
      <c r="AW246" s="12"/>
    </row>
    <row r="247" spans="1:49" s="15" customFormat="1">
      <c r="A247" s="11"/>
      <c r="B247" s="225" t="s">
        <v>71</v>
      </c>
      <c r="C247" s="640">
        <v>8.7499999999999994E-2</v>
      </c>
      <c r="D247" s="640">
        <v>0.1575</v>
      </c>
      <c r="E247" s="640">
        <v>3.7499999999999999E-2</v>
      </c>
      <c r="F247" s="640">
        <v>6.7500000000000004E-2</v>
      </c>
      <c r="G247" s="640">
        <v>0</v>
      </c>
      <c r="H247" s="640">
        <v>0</v>
      </c>
      <c r="I247" s="640">
        <v>0</v>
      </c>
      <c r="J247" s="640">
        <v>0</v>
      </c>
      <c r="K247" s="640">
        <v>0</v>
      </c>
      <c r="L247" s="640">
        <v>0</v>
      </c>
      <c r="M247" s="640">
        <v>0</v>
      </c>
      <c r="N247" s="640">
        <v>0</v>
      </c>
      <c r="O247" s="640">
        <v>0</v>
      </c>
      <c r="P247" s="640">
        <v>0</v>
      </c>
      <c r="Q247" s="640">
        <v>40</v>
      </c>
      <c r="R247" s="640">
        <v>50</v>
      </c>
      <c r="S247" s="640">
        <v>0</v>
      </c>
      <c r="T247" s="640">
        <v>0</v>
      </c>
      <c r="U247" s="640">
        <v>0</v>
      </c>
      <c r="V247" s="640">
        <v>0</v>
      </c>
      <c r="W247" s="640">
        <v>0</v>
      </c>
      <c r="X247" s="640">
        <v>0</v>
      </c>
      <c r="Y247" s="640">
        <v>0</v>
      </c>
      <c r="Z247" s="640">
        <v>0</v>
      </c>
      <c r="AA247" s="640">
        <v>0</v>
      </c>
      <c r="AB247" s="640">
        <v>0</v>
      </c>
      <c r="AC247" s="640">
        <v>0</v>
      </c>
      <c r="AD247" s="640">
        <v>0</v>
      </c>
      <c r="AE247" s="640">
        <v>0</v>
      </c>
      <c r="AF247" s="640">
        <v>0</v>
      </c>
      <c r="AG247" s="640">
        <v>0</v>
      </c>
      <c r="AH247" s="640">
        <v>0</v>
      </c>
      <c r="AI247" s="640">
        <v>0</v>
      </c>
      <c r="AJ247" s="640">
        <v>0</v>
      </c>
      <c r="AK247" s="640">
        <v>0</v>
      </c>
      <c r="AL247" s="640">
        <v>0</v>
      </c>
      <c r="AM247" s="640">
        <v>0</v>
      </c>
      <c r="AN247" s="640">
        <v>0</v>
      </c>
      <c r="AO247" s="640">
        <v>0</v>
      </c>
      <c r="AP247" s="640">
        <v>0</v>
      </c>
      <c r="AQ247" s="640">
        <v>0</v>
      </c>
      <c r="AR247" s="640">
        <v>0</v>
      </c>
      <c r="AS247" s="241">
        <v>40.037500000000001</v>
      </c>
      <c r="AT247" s="610">
        <v>50.067500000000003</v>
      </c>
      <c r="AU247" s="610">
        <v>2.0018750000000001</v>
      </c>
      <c r="AV247" s="317">
        <v>2.5033750000000001</v>
      </c>
      <c r="AW247" s="12"/>
    </row>
    <row r="248" spans="1:49" s="15" customFormat="1">
      <c r="A248" s="11"/>
      <c r="B248" s="225" t="s">
        <v>72</v>
      </c>
      <c r="C248" s="640">
        <v>0</v>
      </c>
      <c r="D248" s="640">
        <v>0</v>
      </c>
      <c r="E248" s="640">
        <v>0</v>
      </c>
      <c r="F248" s="640">
        <v>0</v>
      </c>
      <c r="G248" s="640">
        <v>0</v>
      </c>
      <c r="H248" s="640">
        <v>0</v>
      </c>
      <c r="I248" s="640">
        <v>0</v>
      </c>
      <c r="J248" s="640">
        <v>0</v>
      </c>
      <c r="K248" s="640">
        <v>0</v>
      </c>
      <c r="L248" s="640">
        <v>0</v>
      </c>
      <c r="M248" s="640">
        <v>625</v>
      </c>
      <c r="N248" s="640">
        <v>625</v>
      </c>
      <c r="O248" s="640">
        <v>625</v>
      </c>
      <c r="P248" s="640">
        <v>625</v>
      </c>
      <c r="Q248" s="640">
        <v>625</v>
      </c>
      <c r="R248" s="640">
        <v>625</v>
      </c>
      <c r="S248" s="640">
        <v>1250</v>
      </c>
      <c r="T248" s="640">
        <v>1250</v>
      </c>
      <c r="U248" s="640">
        <v>625</v>
      </c>
      <c r="V248" s="640">
        <v>625</v>
      </c>
      <c r="W248" s="640">
        <v>625</v>
      </c>
      <c r="X248" s="640">
        <v>625</v>
      </c>
      <c r="Y248" s="640">
        <v>625</v>
      </c>
      <c r="Z248" s="640">
        <v>625</v>
      </c>
      <c r="AA248" s="640">
        <v>625</v>
      </c>
      <c r="AB248" s="640">
        <v>625</v>
      </c>
      <c r="AC248" s="640">
        <v>625</v>
      </c>
      <c r="AD248" s="640">
        <v>625</v>
      </c>
      <c r="AE248" s="640">
        <v>625</v>
      </c>
      <c r="AF248" s="640">
        <v>625</v>
      </c>
      <c r="AG248" s="640">
        <v>625</v>
      </c>
      <c r="AH248" s="640">
        <v>625</v>
      </c>
      <c r="AI248" s="640">
        <v>625</v>
      </c>
      <c r="AJ248" s="640">
        <v>625</v>
      </c>
      <c r="AK248" s="640">
        <v>625</v>
      </c>
      <c r="AL248" s="640">
        <v>625</v>
      </c>
      <c r="AM248" s="640">
        <v>625</v>
      </c>
      <c r="AN248" s="640">
        <v>625</v>
      </c>
      <c r="AO248" s="640">
        <v>625</v>
      </c>
      <c r="AP248" s="640">
        <v>625</v>
      </c>
      <c r="AQ248" s="640">
        <v>625</v>
      </c>
      <c r="AR248" s="640">
        <v>625</v>
      </c>
      <c r="AS248" s="241">
        <v>10625</v>
      </c>
      <c r="AT248" s="610">
        <v>10625</v>
      </c>
      <c r="AU248" s="610">
        <v>531.25</v>
      </c>
      <c r="AV248" s="317">
        <v>531.25</v>
      </c>
      <c r="AW248" s="12"/>
    </row>
    <row r="249" spans="1:49">
      <c r="A249" s="149"/>
      <c r="B249" s="130" t="s">
        <v>22</v>
      </c>
      <c r="C249" s="202">
        <v>8.7499999999999994E-2</v>
      </c>
      <c r="D249" s="202">
        <v>0.1575</v>
      </c>
      <c r="E249" s="202">
        <v>3.7499999999999999E-2</v>
      </c>
      <c r="F249" s="202">
        <v>6.7500000000000004E-2</v>
      </c>
      <c r="G249" s="202">
        <v>0</v>
      </c>
      <c r="H249" s="202">
        <v>0</v>
      </c>
      <c r="I249" s="202">
        <v>0</v>
      </c>
      <c r="J249" s="202">
        <v>0</v>
      </c>
      <c r="K249" s="202">
        <v>0</v>
      </c>
      <c r="L249" s="202">
        <v>0</v>
      </c>
      <c r="M249" s="202">
        <v>625</v>
      </c>
      <c r="N249" s="202">
        <v>625</v>
      </c>
      <c r="O249" s="202">
        <v>625</v>
      </c>
      <c r="P249" s="202">
        <v>625</v>
      </c>
      <c r="Q249" s="202">
        <v>665</v>
      </c>
      <c r="R249" s="202">
        <v>675</v>
      </c>
      <c r="S249" s="202">
        <v>1250</v>
      </c>
      <c r="T249" s="202">
        <v>1250</v>
      </c>
      <c r="U249" s="202">
        <v>625</v>
      </c>
      <c r="V249" s="202">
        <v>625</v>
      </c>
      <c r="W249" s="202">
        <v>625</v>
      </c>
      <c r="X249" s="202">
        <v>625</v>
      </c>
      <c r="Y249" s="202">
        <v>625</v>
      </c>
      <c r="Z249" s="202">
        <v>625</v>
      </c>
      <c r="AA249" s="202">
        <v>625</v>
      </c>
      <c r="AB249" s="202">
        <v>625</v>
      </c>
      <c r="AC249" s="202">
        <v>625</v>
      </c>
      <c r="AD249" s="202">
        <v>625</v>
      </c>
      <c r="AE249" s="202">
        <v>625</v>
      </c>
      <c r="AF249" s="202">
        <v>625</v>
      </c>
      <c r="AG249" s="202">
        <v>625</v>
      </c>
      <c r="AH249" s="202">
        <v>625</v>
      </c>
      <c r="AI249" s="202">
        <v>625</v>
      </c>
      <c r="AJ249" s="202">
        <v>625</v>
      </c>
      <c r="AK249" s="202">
        <v>625</v>
      </c>
      <c r="AL249" s="202">
        <v>625</v>
      </c>
      <c r="AM249" s="202">
        <v>625</v>
      </c>
      <c r="AN249" s="202">
        <v>625</v>
      </c>
      <c r="AO249" s="202">
        <v>625</v>
      </c>
      <c r="AP249" s="202">
        <v>625</v>
      </c>
      <c r="AQ249" s="202">
        <v>625</v>
      </c>
      <c r="AR249" s="202">
        <v>625</v>
      </c>
      <c r="AS249" s="612">
        <v>10665.0375</v>
      </c>
      <c r="AT249" s="611">
        <v>10675.067500000001</v>
      </c>
      <c r="AU249" s="611">
        <v>533.25187500000004</v>
      </c>
      <c r="AV249" s="613">
        <v>533.75337500000001</v>
      </c>
    </row>
    <row r="250" spans="1:49">
      <c r="A250" s="150"/>
      <c r="B250" s="135"/>
      <c r="C250" s="135"/>
      <c r="D250" s="135"/>
      <c r="E250" s="628"/>
      <c r="F250" s="628"/>
      <c r="G250" s="628"/>
      <c r="H250" s="628"/>
      <c r="I250" s="628"/>
      <c r="J250" s="628"/>
      <c r="K250" s="628"/>
      <c r="L250" s="628"/>
      <c r="M250" s="628"/>
      <c r="N250" s="628"/>
      <c r="O250" s="628"/>
      <c r="P250" s="628"/>
      <c r="Q250" s="628"/>
      <c r="R250" s="628"/>
      <c r="S250" s="628"/>
      <c r="T250" s="628"/>
      <c r="U250" s="628"/>
      <c r="V250" s="628"/>
      <c r="W250" s="628"/>
      <c r="X250" s="628"/>
      <c r="Y250" s="628"/>
      <c r="Z250" s="628"/>
      <c r="AA250" s="628"/>
      <c r="AB250" s="628"/>
      <c r="AC250" s="628"/>
      <c r="AD250" s="628"/>
      <c r="AE250" s="628"/>
      <c r="AF250" s="628"/>
      <c r="AG250" s="628"/>
      <c r="AH250" s="628"/>
      <c r="AI250" s="628"/>
      <c r="AJ250" s="628"/>
      <c r="AK250" s="628"/>
      <c r="AL250" s="628"/>
      <c r="AM250" s="628"/>
      <c r="AN250" s="628"/>
      <c r="AO250" s="628"/>
      <c r="AP250" s="628"/>
      <c r="AQ250" s="628"/>
      <c r="AR250" s="628"/>
      <c r="AS250" s="609"/>
      <c r="AT250" s="140"/>
      <c r="AU250" s="140"/>
      <c r="AV250" s="137"/>
    </row>
    <row r="251" spans="1:49">
      <c r="A251" s="627"/>
      <c r="B251" s="128" t="s">
        <v>15</v>
      </c>
      <c r="C251" s="128">
        <v>1</v>
      </c>
      <c r="D251" s="128">
        <v>1</v>
      </c>
      <c r="E251" s="625">
        <v>0.96618357487922713</v>
      </c>
      <c r="F251" s="625">
        <v>0.96618357487922713</v>
      </c>
      <c r="G251" s="625">
        <v>0.93351070036640305</v>
      </c>
      <c r="H251" s="625">
        <v>0.93351070036640305</v>
      </c>
      <c r="I251" s="625">
        <v>0.90194270566802237</v>
      </c>
      <c r="J251" s="625">
        <v>0.90194270566802237</v>
      </c>
      <c r="K251" s="625">
        <v>0.87144222769857238</v>
      </c>
      <c r="L251" s="625">
        <v>0.87144222769857238</v>
      </c>
      <c r="M251" s="625">
        <v>0.84197316685852419</v>
      </c>
      <c r="N251" s="625">
        <v>0.84197316685852419</v>
      </c>
      <c r="O251" s="625">
        <v>0.81350064430775282</v>
      </c>
      <c r="P251" s="625">
        <v>0.81350064430775282</v>
      </c>
      <c r="Q251" s="625">
        <v>0.78599096068381913</v>
      </c>
      <c r="R251" s="625">
        <v>0.78599096068381913</v>
      </c>
      <c r="S251" s="625">
        <v>0.75941155621625056</v>
      </c>
      <c r="T251" s="625">
        <v>0.75941155621625056</v>
      </c>
      <c r="U251" s="625">
        <v>0.73373097218961414</v>
      </c>
      <c r="V251" s="625">
        <v>0.73373097218961414</v>
      </c>
      <c r="W251" s="625">
        <v>0.70891881370977217</v>
      </c>
      <c r="X251" s="625">
        <v>0.70891881370977217</v>
      </c>
      <c r="Y251" s="625">
        <v>0.68494571372924851</v>
      </c>
      <c r="Z251" s="625">
        <v>0.68494571372924851</v>
      </c>
      <c r="AA251" s="625">
        <v>0.66178329828912896</v>
      </c>
      <c r="AB251" s="625">
        <v>0.66178329828912896</v>
      </c>
      <c r="AC251" s="625">
        <v>0.63940415293635666</v>
      </c>
      <c r="AD251" s="625">
        <v>0.63940415293635666</v>
      </c>
      <c r="AE251" s="625">
        <v>0.61778179027667302</v>
      </c>
      <c r="AF251" s="625">
        <v>0.61778179027667302</v>
      </c>
      <c r="AG251" s="625">
        <v>0.59689061862480497</v>
      </c>
      <c r="AH251" s="625">
        <v>0.59689061862480497</v>
      </c>
      <c r="AI251" s="625">
        <v>0.57670591171478747</v>
      </c>
      <c r="AJ251" s="625">
        <v>0.57670591171478747</v>
      </c>
      <c r="AK251" s="625">
        <v>0.55720377943457733</v>
      </c>
      <c r="AL251" s="625">
        <v>0.55720377943457733</v>
      </c>
      <c r="AM251" s="625">
        <v>0.53836113955031628</v>
      </c>
      <c r="AN251" s="625">
        <v>0.53836113955031628</v>
      </c>
      <c r="AO251" s="625">
        <v>0.52015569038677911</v>
      </c>
      <c r="AP251" s="625">
        <v>0.52015569038677911</v>
      </c>
      <c r="AQ251" s="625">
        <v>0.50256588443167061</v>
      </c>
      <c r="AR251" s="625">
        <v>0.50256588443167061</v>
      </c>
      <c r="AS251" s="609"/>
      <c r="AT251" s="140"/>
      <c r="AU251" s="140"/>
      <c r="AV251" s="137"/>
      <c r="AW251" s="621"/>
    </row>
    <row r="252" spans="1:49" ht="13.5" thickBot="1">
      <c r="A252" s="629"/>
      <c r="B252" s="20" t="s">
        <v>16</v>
      </c>
      <c r="C252" s="620">
        <v>8.7499999999999994E-2</v>
      </c>
      <c r="D252" s="620">
        <v>0.1575</v>
      </c>
      <c r="E252" s="620">
        <v>3.6231884057971016E-2</v>
      </c>
      <c r="F252" s="620">
        <v>6.5217391304347838E-2</v>
      </c>
      <c r="G252" s="620">
        <v>0</v>
      </c>
      <c r="H252" s="620">
        <v>0</v>
      </c>
      <c r="I252" s="620">
        <v>0</v>
      </c>
      <c r="J252" s="620">
        <v>0</v>
      </c>
      <c r="K252" s="620">
        <v>0</v>
      </c>
      <c r="L252" s="620">
        <v>0</v>
      </c>
      <c r="M252" s="620">
        <v>526.23322928657763</v>
      </c>
      <c r="N252" s="620">
        <v>526.23322928657763</v>
      </c>
      <c r="O252" s="620">
        <v>508.43790269234552</v>
      </c>
      <c r="P252" s="620">
        <v>508.43790269234552</v>
      </c>
      <c r="Q252" s="620">
        <v>522.68398885473971</v>
      </c>
      <c r="R252" s="620">
        <v>530.5438984615779</v>
      </c>
      <c r="S252" s="620">
        <v>949.26444527031322</v>
      </c>
      <c r="T252" s="620">
        <v>949.26444527031322</v>
      </c>
      <c r="U252" s="620">
        <v>458.58185761850882</v>
      </c>
      <c r="V252" s="620">
        <v>458.58185761850882</v>
      </c>
      <c r="W252" s="620">
        <v>443.0742585686076</v>
      </c>
      <c r="X252" s="620">
        <v>443.0742585686076</v>
      </c>
      <c r="Y252" s="620">
        <v>428.0910710807803</v>
      </c>
      <c r="Z252" s="620">
        <v>428.0910710807803</v>
      </c>
      <c r="AA252" s="620">
        <v>413.61456143070558</v>
      </c>
      <c r="AB252" s="620">
        <v>413.61456143070558</v>
      </c>
      <c r="AC252" s="620">
        <v>399.62759558522293</v>
      </c>
      <c r="AD252" s="620">
        <v>399.62759558522293</v>
      </c>
      <c r="AE252" s="620">
        <v>386.11361892292064</v>
      </c>
      <c r="AF252" s="620">
        <v>386.11361892292064</v>
      </c>
      <c r="AG252" s="620">
        <v>373.05663664050309</v>
      </c>
      <c r="AH252" s="620">
        <v>373.05663664050309</v>
      </c>
      <c r="AI252" s="620">
        <v>360.44119482174216</v>
      </c>
      <c r="AJ252" s="620">
        <v>360.44119482174216</v>
      </c>
      <c r="AK252" s="620">
        <v>348.25236214661084</v>
      </c>
      <c r="AL252" s="620">
        <v>348.25236214661084</v>
      </c>
      <c r="AM252" s="620">
        <v>336.47571221894765</v>
      </c>
      <c r="AN252" s="620">
        <v>336.47571221894765</v>
      </c>
      <c r="AO252" s="620">
        <v>325.09730649173696</v>
      </c>
      <c r="AP252" s="620">
        <v>325.09730649173696</v>
      </c>
      <c r="AQ252" s="620">
        <v>314.1036777697941</v>
      </c>
      <c r="AR252" s="620">
        <v>314.1036777697941</v>
      </c>
      <c r="AS252" s="615">
        <v>7093.1856512841132</v>
      </c>
      <c r="AT252" s="634">
        <v>7101.0745463981984</v>
      </c>
      <c r="AU252" s="614"/>
      <c r="AV252" s="632"/>
      <c r="AW252" s="621"/>
    </row>
    <row r="253" spans="1:49">
      <c r="AR253" s="642"/>
      <c r="AS253" s="642"/>
      <c r="AT253" s="642"/>
      <c r="AU253" s="642"/>
      <c r="AV253" s="642"/>
    </row>
    <row r="254" spans="1:49">
      <c r="AR254" s="118"/>
      <c r="AS254" s="118"/>
      <c r="AV254" s="118"/>
    </row>
    <row r="255" spans="1:49" s="15" customFormat="1" ht="21" customHeight="1">
      <c r="A255" s="228" t="s">
        <v>296</v>
      </c>
      <c r="B255" s="229"/>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31"/>
      <c r="AR255" s="12"/>
      <c r="AS255" s="12"/>
      <c r="AT255" s="12"/>
      <c r="AU255" s="12"/>
      <c r="AV255" s="12"/>
    </row>
    <row r="256" spans="1:49" s="15" customFormat="1" ht="21" customHeight="1" thickBot="1">
      <c r="A256" s="647" t="s">
        <v>120</v>
      </c>
      <c r="B256" s="648"/>
      <c r="C256" s="648"/>
      <c r="D256" s="648"/>
      <c r="E256" s="648"/>
      <c r="F256" s="648"/>
      <c r="G256" s="648"/>
      <c r="H256" s="648"/>
      <c r="I256" s="648"/>
      <c r="J256" s="648"/>
      <c r="K256" s="648"/>
      <c r="L256" s="648"/>
      <c r="M256" s="648"/>
      <c r="N256" s="648"/>
      <c r="O256" s="648"/>
      <c r="P256" s="648"/>
      <c r="Q256" s="648"/>
      <c r="R256" s="648"/>
      <c r="S256" s="648"/>
      <c r="T256" s="648"/>
      <c r="U256" s="648"/>
      <c r="V256" s="648"/>
      <c r="W256" s="648"/>
      <c r="X256" s="648"/>
      <c r="Y256" s="648"/>
    </row>
    <row r="257" spans="1:25" s="15" customFormat="1" ht="45.75" customHeight="1">
      <c r="A257" s="732" t="s">
        <v>753</v>
      </c>
      <c r="B257" s="732"/>
      <c r="C257" s="732"/>
      <c r="D257" s="732"/>
      <c r="E257" s="732"/>
      <c r="F257" s="732"/>
      <c r="G257" s="732"/>
      <c r="H257" s="732"/>
      <c r="I257" s="732"/>
      <c r="J257" s="732"/>
      <c r="K257" s="732"/>
      <c r="L257" s="732"/>
      <c r="M257" s="732"/>
      <c r="N257" s="732"/>
      <c r="O257" s="732"/>
      <c r="P257" s="732"/>
      <c r="Q257" s="732"/>
      <c r="R257" s="732"/>
      <c r="S257" s="732"/>
      <c r="T257" s="732"/>
      <c r="U257" s="732"/>
      <c r="V257" s="732"/>
      <c r="W257" s="732"/>
      <c r="X257" s="732"/>
      <c r="Y257" s="732"/>
    </row>
    <row r="258" spans="1:25" s="15" customFormat="1" ht="38.25">
      <c r="A258" s="11" t="s">
        <v>2</v>
      </c>
      <c r="B258" s="16" t="s">
        <v>3</v>
      </c>
      <c r="C258" s="649" t="s">
        <v>58</v>
      </c>
      <c r="D258" s="17">
        <v>2013</v>
      </c>
      <c r="E258" s="18">
        <v>2014</v>
      </c>
      <c r="F258" s="18">
        <v>2015</v>
      </c>
      <c r="G258" s="18">
        <v>2016</v>
      </c>
      <c r="H258" s="18">
        <v>2017</v>
      </c>
      <c r="I258" s="18">
        <v>2018</v>
      </c>
      <c r="J258" s="18">
        <v>2019</v>
      </c>
      <c r="K258" s="18">
        <v>2020</v>
      </c>
      <c r="L258" s="18">
        <v>2021</v>
      </c>
      <c r="M258" s="18">
        <v>2022</v>
      </c>
      <c r="N258" s="18">
        <v>2023</v>
      </c>
      <c r="O258" s="18">
        <v>2024</v>
      </c>
      <c r="P258" s="18">
        <v>2025</v>
      </c>
      <c r="Q258" s="18">
        <v>2026</v>
      </c>
      <c r="R258" s="18">
        <v>2027</v>
      </c>
      <c r="S258" s="18">
        <v>2028</v>
      </c>
      <c r="T258" s="18">
        <v>2029</v>
      </c>
      <c r="U258" s="18">
        <v>2030</v>
      </c>
      <c r="V258" s="18">
        <v>2031</v>
      </c>
      <c r="W258" s="18">
        <v>2032</v>
      </c>
      <c r="X258" s="728" t="s">
        <v>4</v>
      </c>
      <c r="Y258" s="729" t="s">
        <v>138</v>
      </c>
    </row>
    <row r="259" spans="1:25" s="15" customFormat="1" ht="13.5" thickBot="1">
      <c r="A259" s="19" t="s">
        <v>6</v>
      </c>
      <c r="B259" s="20" t="s">
        <v>7</v>
      </c>
      <c r="C259" s="20"/>
      <c r="D259" s="21">
        <v>1</v>
      </c>
      <c r="E259" s="21">
        <v>2</v>
      </c>
      <c r="F259" s="21">
        <v>3</v>
      </c>
      <c r="G259" s="21">
        <v>4</v>
      </c>
      <c r="H259" s="21">
        <v>5</v>
      </c>
      <c r="I259" s="21">
        <v>6</v>
      </c>
      <c r="J259" s="21">
        <v>7</v>
      </c>
      <c r="K259" s="21">
        <v>8</v>
      </c>
      <c r="L259" s="21">
        <v>9</v>
      </c>
      <c r="M259" s="21">
        <v>10</v>
      </c>
      <c r="N259" s="21">
        <v>11</v>
      </c>
      <c r="O259" s="21">
        <v>12</v>
      </c>
      <c r="P259" s="21">
        <v>13</v>
      </c>
      <c r="Q259" s="21">
        <v>14</v>
      </c>
      <c r="R259" s="21">
        <v>15</v>
      </c>
      <c r="S259" s="21">
        <v>16</v>
      </c>
      <c r="T259" s="21">
        <v>17</v>
      </c>
      <c r="U259" s="21">
        <v>18</v>
      </c>
      <c r="V259" s="21">
        <v>19</v>
      </c>
      <c r="W259" s="21">
        <v>20</v>
      </c>
      <c r="X259" s="715"/>
      <c r="Y259" s="716"/>
    </row>
    <row r="260" spans="1:25" s="15" customFormat="1">
      <c r="A260" s="126" t="s">
        <v>83</v>
      </c>
      <c r="B260" s="183" t="s">
        <v>76</v>
      </c>
      <c r="C260" s="117"/>
      <c r="D260" s="234"/>
      <c r="E260" s="12"/>
      <c r="F260" s="12"/>
      <c r="G260" s="12"/>
      <c r="H260" s="12"/>
      <c r="I260" s="12"/>
      <c r="J260" s="12"/>
      <c r="K260" s="12"/>
      <c r="L260" s="12"/>
      <c r="M260" s="12"/>
      <c r="N260" s="12"/>
      <c r="O260" s="12"/>
      <c r="P260" s="12"/>
      <c r="Q260" s="12"/>
      <c r="R260" s="12"/>
      <c r="S260" s="12"/>
      <c r="T260" s="12"/>
      <c r="U260" s="12"/>
      <c r="V260" s="12"/>
      <c r="W260" s="12"/>
      <c r="X260" s="650"/>
      <c r="Y260" s="217"/>
    </row>
    <row r="261" spans="1:25" s="15" customFormat="1">
      <c r="A261" s="126"/>
      <c r="B261" s="225" t="s">
        <v>754</v>
      </c>
      <c r="C261" s="821" t="s">
        <v>32</v>
      </c>
      <c r="D261" s="821"/>
      <c r="E261" s="821"/>
      <c r="F261" s="821"/>
      <c r="G261" s="821"/>
      <c r="H261" s="821"/>
      <c r="I261" s="821"/>
      <c r="J261" s="821"/>
      <c r="K261" s="821"/>
      <c r="L261" s="821"/>
      <c r="M261" s="821"/>
      <c r="N261" s="821"/>
      <c r="O261" s="821"/>
      <c r="P261" s="821"/>
      <c r="Q261" s="821"/>
      <c r="R261" s="821"/>
      <c r="S261" s="821"/>
      <c r="T261" s="821"/>
      <c r="U261" s="821"/>
      <c r="V261" s="822"/>
      <c r="W261" s="218"/>
      <c r="X261" s="219"/>
      <c r="Y261" s="239">
        <v>9.2547499999999996</v>
      </c>
    </row>
    <row r="262" spans="1:25" s="15" customFormat="1">
      <c r="A262" s="126"/>
      <c r="B262" s="225" t="s">
        <v>123</v>
      </c>
      <c r="C262" s="225">
        <v>2.8050000000000002</v>
      </c>
      <c r="D262" s="237">
        <v>0</v>
      </c>
      <c r="E262" s="221">
        <v>0.4</v>
      </c>
      <c r="F262" s="221">
        <v>0.3</v>
      </c>
      <c r="G262" s="221">
        <v>0.8</v>
      </c>
      <c r="H262" s="221">
        <v>0.8</v>
      </c>
      <c r="I262" s="221">
        <v>0.8</v>
      </c>
      <c r="J262" s="221">
        <v>0</v>
      </c>
      <c r="K262" s="221">
        <v>0</v>
      </c>
      <c r="L262" s="221">
        <v>0</v>
      </c>
      <c r="M262" s="221">
        <v>0</v>
      </c>
      <c r="N262" s="221">
        <v>0</v>
      </c>
      <c r="O262" s="221">
        <v>0</v>
      </c>
      <c r="P262" s="221">
        <v>0</v>
      </c>
      <c r="Q262" s="221">
        <v>0</v>
      </c>
      <c r="R262" s="221">
        <v>0</v>
      </c>
      <c r="S262" s="221">
        <v>0</v>
      </c>
      <c r="T262" s="221">
        <v>0</v>
      </c>
      <c r="U262" s="221">
        <v>0</v>
      </c>
      <c r="V262" s="221">
        <v>0</v>
      </c>
      <c r="W262" s="221">
        <v>0</v>
      </c>
      <c r="X262" s="651">
        <v>3.0999999999999996</v>
      </c>
      <c r="Y262" s="219">
        <v>0.15499999999999997</v>
      </c>
    </row>
    <row r="263" spans="1:25" s="15" customFormat="1">
      <c r="A263" s="126"/>
      <c r="B263" s="225" t="s">
        <v>755</v>
      </c>
      <c r="C263" s="225">
        <v>0.4</v>
      </c>
      <c r="D263" s="237">
        <v>0.3</v>
      </c>
      <c r="E263" s="221">
        <v>0.8</v>
      </c>
      <c r="F263" s="221">
        <v>0.8</v>
      </c>
      <c r="G263" s="221">
        <v>0.8</v>
      </c>
      <c r="H263" s="221">
        <v>0</v>
      </c>
      <c r="I263" s="221">
        <v>0</v>
      </c>
      <c r="J263" s="221">
        <v>0</v>
      </c>
      <c r="K263" s="221">
        <v>0</v>
      </c>
      <c r="L263" s="221">
        <v>0</v>
      </c>
      <c r="M263" s="221">
        <v>0</v>
      </c>
      <c r="N263" s="221">
        <v>0</v>
      </c>
      <c r="O263" s="221">
        <v>0</v>
      </c>
      <c r="P263" s="221">
        <v>0</v>
      </c>
      <c r="Q263" s="221">
        <v>0</v>
      </c>
      <c r="R263" s="221">
        <v>0</v>
      </c>
      <c r="S263" s="221">
        <v>0</v>
      </c>
      <c r="T263" s="221">
        <v>0</v>
      </c>
      <c r="U263" s="221">
        <v>0</v>
      </c>
      <c r="V263" s="221">
        <v>0</v>
      </c>
      <c r="W263" s="221">
        <v>0</v>
      </c>
      <c r="X263" s="651">
        <v>2.7</v>
      </c>
      <c r="Y263" s="219">
        <v>0.13500000000000001</v>
      </c>
    </row>
    <row r="264" spans="1:25" s="15" customFormat="1">
      <c r="A264" s="126"/>
      <c r="B264" s="225" t="s">
        <v>756</v>
      </c>
      <c r="C264" s="225">
        <v>0</v>
      </c>
      <c r="D264" s="237">
        <v>1.6</v>
      </c>
      <c r="E264" s="221">
        <v>1.6</v>
      </c>
      <c r="F264" s="221">
        <v>0</v>
      </c>
      <c r="G264" s="221">
        <v>0</v>
      </c>
      <c r="H264" s="221">
        <v>0</v>
      </c>
      <c r="I264" s="221">
        <v>0</v>
      </c>
      <c r="J264" s="221">
        <v>0</v>
      </c>
      <c r="K264" s="221">
        <v>0</v>
      </c>
      <c r="L264" s="221">
        <v>0</v>
      </c>
      <c r="M264" s="221">
        <v>0</v>
      </c>
      <c r="N264" s="221">
        <v>0</v>
      </c>
      <c r="O264" s="221">
        <v>0</v>
      </c>
      <c r="P264" s="221">
        <v>0</v>
      </c>
      <c r="Q264" s="221">
        <v>0</v>
      </c>
      <c r="R264" s="221">
        <v>0</v>
      </c>
      <c r="S264" s="221">
        <v>0</v>
      </c>
      <c r="T264" s="221">
        <v>0</v>
      </c>
      <c r="U264" s="221">
        <v>0</v>
      </c>
      <c r="V264" s="221">
        <v>0</v>
      </c>
      <c r="W264" s="221">
        <v>0</v>
      </c>
      <c r="X264" s="651">
        <v>3.2</v>
      </c>
      <c r="Y264" s="219">
        <v>0.16</v>
      </c>
    </row>
    <row r="265" spans="1:25" s="15" customFormat="1">
      <c r="A265" s="126"/>
      <c r="B265" s="225" t="s">
        <v>124</v>
      </c>
      <c r="C265" s="730" t="s">
        <v>757</v>
      </c>
      <c r="D265" s="730"/>
      <c r="E265" s="730"/>
      <c r="F265" s="730"/>
      <c r="G265" s="730"/>
      <c r="H265" s="730"/>
      <c r="I265" s="730"/>
      <c r="J265" s="730"/>
      <c r="K265" s="730"/>
      <c r="L265" s="730"/>
      <c r="M265" s="730"/>
      <c r="N265" s="730"/>
      <c r="O265" s="730"/>
      <c r="P265" s="730"/>
      <c r="Q265" s="730"/>
      <c r="R265" s="730"/>
      <c r="S265" s="730"/>
      <c r="T265" s="730"/>
      <c r="U265" s="730"/>
      <c r="V265" s="730"/>
      <c r="W265" s="731"/>
      <c r="X265" s="651">
        <v>0</v>
      </c>
      <c r="Y265" s="219">
        <v>0</v>
      </c>
    </row>
    <row r="266" spans="1:25" s="15" customFormat="1">
      <c r="A266" s="126"/>
      <c r="B266" s="225" t="s">
        <v>125</v>
      </c>
      <c r="C266" s="821" t="s">
        <v>32</v>
      </c>
      <c r="D266" s="821"/>
      <c r="E266" s="821"/>
      <c r="F266" s="821"/>
      <c r="G266" s="821"/>
      <c r="H266" s="821"/>
      <c r="I266" s="821"/>
      <c r="J266" s="821"/>
      <c r="K266" s="821"/>
      <c r="L266" s="821"/>
      <c r="M266" s="821"/>
      <c r="N266" s="821"/>
      <c r="O266" s="821"/>
      <c r="P266" s="821"/>
      <c r="Q266" s="821"/>
      <c r="R266" s="821"/>
      <c r="S266" s="821"/>
      <c r="T266" s="821"/>
      <c r="U266" s="821"/>
      <c r="V266" s="822"/>
      <c r="W266" s="218"/>
      <c r="X266" s="219"/>
      <c r="Y266" s="239">
        <v>8.8560599999999994</v>
      </c>
    </row>
    <row r="267" spans="1:25" s="15" customFormat="1">
      <c r="A267" s="126"/>
      <c r="B267" s="225" t="s">
        <v>126</v>
      </c>
      <c r="C267" s="225">
        <v>4.4999999999999998E-2</v>
      </c>
      <c r="D267" s="237">
        <v>0.01</v>
      </c>
      <c r="E267" s="237">
        <v>0.01</v>
      </c>
      <c r="F267" s="237">
        <v>3.5000000000000003E-2</v>
      </c>
      <c r="G267" s="221">
        <v>2.5000000000000001E-2</v>
      </c>
      <c r="H267" s="221">
        <v>2.5249999999999999</v>
      </c>
      <c r="I267" s="221">
        <v>2.5249999999999999</v>
      </c>
      <c r="J267" s="221">
        <v>2.5249999999999999</v>
      </c>
      <c r="K267" s="221">
        <v>0</v>
      </c>
      <c r="L267" s="221">
        <v>0</v>
      </c>
      <c r="M267" s="221">
        <v>0</v>
      </c>
      <c r="N267" s="221">
        <v>0</v>
      </c>
      <c r="O267" s="221">
        <v>0</v>
      </c>
      <c r="P267" s="221">
        <v>0</v>
      </c>
      <c r="Q267" s="221">
        <v>0</v>
      </c>
      <c r="R267" s="221">
        <v>0</v>
      </c>
      <c r="S267" s="221">
        <v>0</v>
      </c>
      <c r="T267" s="221">
        <v>0</v>
      </c>
      <c r="U267" s="221">
        <v>0</v>
      </c>
      <c r="V267" s="221">
        <v>0</v>
      </c>
      <c r="W267" s="221">
        <v>0</v>
      </c>
      <c r="X267" s="651">
        <v>7.6549999999999994</v>
      </c>
      <c r="Y267" s="219">
        <v>0.38274999999999998</v>
      </c>
    </row>
    <row r="268" spans="1:25" s="15" customFormat="1">
      <c r="A268" s="126"/>
      <c r="B268" s="225" t="s">
        <v>127</v>
      </c>
      <c r="C268" s="730" t="s">
        <v>758</v>
      </c>
      <c r="D268" s="730"/>
      <c r="E268" s="730"/>
      <c r="F268" s="730"/>
      <c r="G268" s="730"/>
      <c r="H268" s="730"/>
      <c r="I268" s="730"/>
      <c r="J268" s="730"/>
      <c r="K268" s="730"/>
      <c r="L268" s="730"/>
      <c r="M268" s="730"/>
      <c r="N268" s="730"/>
      <c r="O268" s="730"/>
      <c r="P268" s="730"/>
      <c r="Q268" s="730"/>
      <c r="R268" s="730"/>
      <c r="S268" s="730"/>
      <c r="T268" s="730"/>
      <c r="U268" s="730"/>
      <c r="V268" s="730"/>
      <c r="W268" s="731"/>
      <c r="X268" s="651">
        <v>0</v>
      </c>
      <c r="Y268" s="219">
        <v>0</v>
      </c>
    </row>
    <row r="269" spans="1:25" s="15" customFormat="1">
      <c r="A269" s="126"/>
      <c r="B269" s="225" t="s">
        <v>128</v>
      </c>
      <c r="C269" s="225">
        <v>0</v>
      </c>
      <c r="D269" s="237">
        <v>2.1999999999999999E-2</v>
      </c>
      <c r="E269" s="221">
        <v>0</v>
      </c>
      <c r="F269" s="221">
        <v>0</v>
      </c>
      <c r="G269" s="221">
        <v>0</v>
      </c>
      <c r="H269" s="221">
        <v>0</v>
      </c>
      <c r="I269" s="221">
        <v>0</v>
      </c>
      <c r="J269" s="221">
        <v>0</v>
      </c>
      <c r="K269" s="221">
        <v>0</v>
      </c>
      <c r="L269" s="221">
        <v>0</v>
      </c>
      <c r="M269" s="221">
        <v>0</v>
      </c>
      <c r="N269" s="221">
        <v>0</v>
      </c>
      <c r="O269" s="221">
        <v>0</v>
      </c>
      <c r="P269" s="221">
        <v>0</v>
      </c>
      <c r="Q269" s="221">
        <v>0</v>
      </c>
      <c r="R269" s="221">
        <v>0</v>
      </c>
      <c r="S269" s="221">
        <v>0</v>
      </c>
      <c r="T269" s="221">
        <v>0</v>
      </c>
      <c r="U269" s="221">
        <v>0</v>
      </c>
      <c r="V269" s="221">
        <v>0</v>
      </c>
      <c r="W269" s="221">
        <v>0</v>
      </c>
      <c r="X269" s="651">
        <v>2.1999999999999999E-2</v>
      </c>
      <c r="Y269" s="219">
        <v>1.0999999999999998E-3</v>
      </c>
    </row>
    <row r="270" spans="1:25" s="15" customFormat="1">
      <c r="A270" s="126"/>
      <c r="B270" s="225" t="s">
        <v>129</v>
      </c>
      <c r="C270" s="225">
        <v>0</v>
      </c>
      <c r="D270" s="237">
        <v>7.4999999999999997E-3</v>
      </c>
      <c r="E270" s="221">
        <v>0</v>
      </c>
      <c r="F270" s="221">
        <v>0</v>
      </c>
      <c r="G270" s="221">
        <v>0</v>
      </c>
      <c r="H270" s="221">
        <v>0</v>
      </c>
      <c r="I270" s="221">
        <v>0</v>
      </c>
      <c r="J270" s="221">
        <v>0</v>
      </c>
      <c r="K270" s="221">
        <v>0</v>
      </c>
      <c r="L270" s="221">
        <v>0</v>
      </c>
      <c r="M270" s="221">
        <v>0</v>
      </c>
      <c r="N270" s="221">
        <v>0</v>
      </c>
      <c r="O270" s="221">
        <v>0</v>
      </c>
      <c r="P270" s="221">
        <v>0</v>
      </c>
      <c r="Q270" s="221">
        <v>0</v>
      </c>
      <c r="R270" s="221">
        <v>0</v>
      </c>
      <c r="S270" s="221">
        <v>0</v>
      </c>
      <c r="T270" s="221">
        <v>0</v>
      </c>
      <c r="U270" s="221">
        <v>0</v>
      </c>
      <c r="V270" s="221">
        <v>0</v>
      </c>
      <c r="W270" s="221">
        <v>0</v>
      </c>
      <c r="X270" s="651">
        <v>7.4999999999999997E-3</v>
      </c>
      <c r="Y270" s="219">
        <v>3.7500000000000001E-4</v>
      </c>
    </row>
    <row r="271" spans="1:25" s="15" customFormat="1">
      <c r="A271" s="126"/>
      <c r="B271" s="225" t="s">
        <v>130</v>
      </c>
      <c r="C271" s="225">
        <v>1.53</v>
      </c>
      <c r="D271" s="237">
        <v>0.99499999999999988</v>
      </c>
      <c r="E271" s="221">
        <v>1.0454999999999999</v>
      </c>
      <c r="F271" s="221">
        <v>0</v>
      </c>
      <c r="G271" s="221">
        <v>0</v>
      </c>
      <c r="H271" s="221">
        <v>0</v>
      </c>
      <c r="I271" s="221">
        <v>0</v>
      </c>
      <c r="J271" s="221">
        <v>484</v>
      </c>
      <c r="K271" s="221">
        <v>3620</v>
      </c>
      <c r="L271" s="221">
        <v>0</v>
      </c>
      <c r="M271" s="221">
        <v>0</v>
      </c>
      <c r="N271" s="221">
        <v>0</v>
      </c>
      <c r="O271" s="221">
        <v>0</v>
      </c>
      <c r="P271" s="221">
        <v>0</v>
      </c>
      <c r="Q271" s="221">
        <v>0</v>
      </c>
      <c r="R271" s="221">
        <v>0</v>
      </c>
      <c r="S271" s="221">
        <v>0</v>
      </c>
      <c r="T271" s="221">
        <v>0</v>
      </c>
      <c r="U271" s="221">
        <v>0</v>
      </c>
      <c r="V271" s="221">
        <v>0</v>
      </c>
      <c r="W271" s="221">
        <v>0</v>
      </c>
      <c r="X271" s="651">
        <v>4106.0405000000001</v>
      </c>
      <c r="Y271" s="219">
        <v>205.30202500000001</v>
      </c>
    </row>
    <row r="272" spans="1:25" s="15" customFormat="1">
      <c r="A272" s="126"/>
      <c r="B272" s="225" t="s">
        <v>131</v>
      </c>
      <c r="C272" s="821" t="s">
        <v>32</v>
      </c>
      <c r="D272" s="821"/>
      <c r="E272" s="821"/>
      <c r="F272" s="821"/>
      <c r="G272" s="821"/>
      <c r="H272" s="821"/>
      <c r="I272" s="821"/>
      <c r="J272" s="821"/>
      <c r="K272" s="821"/>
      <c r="L272" s="821"/>
      <c r="M272" s="821"/>
      <c r="N272" s="821"/>
      <c r="O272" s="821"/>
      <c r="P272" s="821"/>
      <c r="Q272" s="821"/>
      <c r="R272" s="821"/>
      <c r="S272" s="821"/>
      <c r="T272" s="821"/>
      <c r="U272" s="821"/>
      <c r="V272" s="822"/>
      <c r="W272" s="218"/>
      <c r="X272" s="219"/>
      <c r="Y272" s="219">
        <v>1.6232500000000001</v>
      </c>
    </row>
    <row r="273" spans="1:25" s="15" customFormat="1">
      <c r="A273" s="126"/>
      <c r="B273" s="225" t="s">
        <v>759</v>
      </c>
      <c r="C273" s="225">
        <v>0.40629999999999999</v>
      </c>
      <c r="D273" s="237">
        <v>0.58000000000000007</v>
      </c>
      <c r="E273" s="237">
        <v>0.7350000000000001</v>
      </c>
      <c r="F273" s="237">
        <v>0</v>
      </c>
      <c r="G273" s="237">
        <v>0</v>
      </c>
      <c r="H273" s="221">
        <v>0</v>
      </c>
      <c r="I273" s="221">
        <v>0</v>
      </c>
      <c r="J273" s="221">
        <v>0</v>
      </c>
      <c r="K273" s="221">
        <v>0</v>
      </c>
      <c r="L273" s="221">
        <v>0</v>
      </c>
      <c r="M273" s="221">
        <v>0</v>
      </c>
      <c r="N273" s="221">
        <v>0</v>
      </c>
      <c r="O273" s="221">
        <v>0</v>
      </c>
      <c r="P273" s="221">
        <v>0</v>
      </c>
      <c r="Q273" s="221">
        <v>0</v>
      </c>
      <c r="R273" s="221">
        <v>0</v>
      </c>
      <c r="S273" s="221">
        <v>0</v>
      </c>
      <c r="T273" s="221">
        <v>0</v>
      </c>
      <c r="U273" s="221">
        <v>0</v>
      </c>
      <c r="V273" s="221">
        <v>0</v>
      </c>
      <c r="W273" s="221">
        <v>0</v>
      </c>
      <c r="X273" s="651">
        <v>1.3150000000000002</v>
      </c>
      <c r="Y273" s="219">
        <v>6.5750000000000003E-2</v>
      </c>
    </row>
    <row r="274" spans="1:25" s="15" customFormat="1">
      <c r="A274" s="126"/>
      <c r="B274" s="117"/>
      <c r="C274" s="117"/>
      <c r="D274" s="234"/>
      <c r="E274" s="12"/>
      <c r="F274" s="12"/>
      <c r="G274" s="12"/>
      <c r="H274" s="12"/>
      <c r="I274" s="12"/>
      <c r="J274" s="12"/>
      <c r="K274" s="12"/>
      <c r="L274" s="12"/>
      <c r="M274" s="12"/>
      <c r="N274" s="12"/>
      <c r="O274" s="12"/>
      <c r="P274" s="12"/>
      <c r="Q274" s="12"/>
      <c r="R274" s="12"/>
      <c r="S274" s="12"/>
      <c r="T274" s="12"/>
      <c r="U274" s="12"/>
      <c r="V274" s="12"/>
      <c r="W274" s="12"/>
      <c r="X274" s="651">
        <v>0</v>
      </c>
      <c r="Y274" s="219">
        <v>0</v>
      </c>
    </row>
    <row r="275" spans="1:25" s="15" customFormat="1">
      <c r="A275" s="13"/>
      <c r="B275" s="248" t="s">
        <v>293</v>
      </c>
      <c r="C275" s="248"/>
      <c r="D275" s="157"/>
      <c r="E275" s="157"/>
      <c r="F275" s="157"/>
      <c r="G275" s="157"/>
      <c r="H275" s="157"/>
      <c r="I275" s="157"/>
      <c r="J275" s="157"/>
      <c r="K275" s="157"/>
      <c r="L275" s="157"/>
      <c r="M275" s="157"/>
      <c r="N275" s="157"/>
      <c r="O275" s="157"/>
      <c r="P275" s="157"/>
      <c r="Q275" s="157"/>
      <c r="R275" s="157"/>
      <c r="S275" s="157"/>
      <c r="T275" s="157"/>
      <c r="U275" s="157"/>
      <c r="V275" s="157"/>
      <c r="W275" s="157"/>
      <c r="X275" s="651">
        <v>0</v>
      </c>
      <c r="Y275" s="219">
        <v>0</v>
      </c>
    </row>
    <row r="276" spans="1:25" s="15" customFormat="1">
      <c r="A276" s="126"/>
      <c r="B276" s="225" t="s">
        <v>754</v>
      </c>
      <c r="C276" s="821" t="s">
        <v>32</v>
      </c>
      <c r="D276" s="821"/>
      <c r="E276" s="821"/>
      <c r="F276" s="821"/>
      <c r="G276" s="821"/>
      <c r="H276" s="821"/>
      <c r="I276" s="821"/>
      <c r="J276" s="821"/>
      <c r="K276" s="821"/>
      <c r="L276" s="821"/>
      <c r="M276" s="821"/>
      <c r="N276" s="821"/>
      <c r="O276" s="821"/>
      <c r="P276" s="821"/>
      <c r="Q276" s="821"/>
      <c r="R276" s="821"/>
      <c r="S276" s="821"/>
      <c r="T276" s="821"/>
      <c r="U276" s="821"/>
      <c r="V276" s="822"/>
      <c r="W276" s="218"/>
      <c r="X276" s="219"/>
      <c r="Y276" s="219">
        <v>0.13899200000000006</v>
      </c>
    </row>
    <row r="277" spans="1:25" s="15" customFormat="1">
      <c r="A277" s="126"/>
      <c r="B277" s="225" t="s">
        <v>123</v>
      </c>
      <c r="C277" s="225">
        <v>0</v>
      </c>
      <c r="D277" s="237">
        <v>0</v>
      </c>
      <c r="E277" s="221">
        <v>0</v>
      </c>
      <c r="F277" s="221">
        <v>2.1</v>
      </c>
      <c r="G277" s="221">
        <v>2.1</v>
      </c>
      <c r="H277" s="221">
        <v>2.1</v>
      </c>
      <c r="I277" s="221">
        <v>2.1</v>
      </c>
      <c r="J277" s="221">
        <v>2.1</v>
      </c>
      <c r="K277" s="221">
        <v>2.1</v>
      </c>
      <c r="L277" s="221">
        <v>2.1</v>
      </c>
      <c r="M277" s="221">
        <v>2.1</v>
      </c>
      <c r="N277" s="221">
        <v>2.1</v>
      </c>
      <c r="O277" s="221">
        <v>2.1</v>
      </c>
      <c r="P277" s="221">
        <v>2.1</v>
      </c>
      <c r="Q277" s="221">
        <v>2.1</v>
      </c>
      <c r="R277" s="221">
        <v>2.1</v>
      </c>
      <c r="S277" s="221">
        <v>2.1</v>
      </c>
      <c r="T277" s="221">
        <v>2.1</v>
      </c>
      <c r="U277" s="221">
        <v>2.1</v>
      </c>
      <c r="V277" s="221">
        <v>2.1</v>
      </c>
      <c r="W277" s="221">
        <v>2.1</v>
      </c>
      <c r="X277" s="651">
        <v>37.800000000000011</v>
      </c>
      <c r="Y277" s="219">
        <v>1.8900000000000006</v>
      </c>
    </row>
    <row r="278" spans="1:25" s="15" customFormat="1">
      <c r="A278" s="126"/>
      <c r="B278" s="225" t="s">
        <v>755</v>
      </c>
      <c r="C278" s="225">
        <v>0</v>
      </c>
      <c r="D278" s="237">
        <v>2.1</v>
      </c>
      <c r="E278" s="221">
        <v>2.1</v>
      </c>
      <c r="F278" s="221">
        <v>2.1</v>
      </c>
      <c r="G278" s="221">
        <v>2.1</v>
      </c>
      <c r="H278" s="221">
        <v>2.1</v>
      </c>
      <c r="I278" s="221">
        <v>2.1</v>
      </c>
      <c r="J278" s="221">
        <v>2.1</v>
      </c>
      <c r="K278" s="221">
        <v>2.1</v>
      </c>
      <c r="L278" s="221">
        <v>2.1</v>
      </c>
      <c r="M278" s="221">
        <v>2.1</v>
      </c>
      <c r="N278" s="221">
        <v>2.1</v>
      </c>
      <c r="O278" s="221">
        <v>2.1</v>
      </c>
      <c r="P278" s="221">
        <v>2.1</v>
      </c>
      <c r="Q278" s="221">
        <v>2.1</v>
      </c>
      <c r="R278" s="221">
        <v>2.1</v>
      </c>
      <c r="S278" s="221">
        <v>2.1</v>
      </c>
      <c r="T278" s="221">
        <v>2.1</v>
      </c>
      <c r="U278" s="221">
        <v>2.1</v>
      </c>
      <c r="V278" s="221">
        <v>2.1</v>
      </c>
      <c r="W278" s="221">
        <v>2.1</v>
      </c>
      <c r="X278" s="651">
        <v>42.000000000000014</v>
      </c>
      <c r="Y278" s="219">
        <v>2.1000000000000005</v>
      </c>
    </row>
    <row r="279" spans="1:25" s="15" customFormat="1">
      <c r="A279" s="126"/>
      <c r="B279" s="225" t="s">
        <v>756</v>
      </c>
      <c r="C279" s="225">
        <v>0</v>
      </c>
      <c r="D279" s="237">
        <v>4.2</v>
      </c>
      <c r="E279" s="221">
        <v>4.2</v>
      </c>
      <c r="F279" s="221">
        <v>4.2</v>
      </c>
      <c r="G279" s="221">
        <v>4.2</v>
      </c>
      <c r="H279" s="221">
        <v>4.2</v>
      </c>
      <c r="I279" s="221">
        <v>4.2</v>
      </c>
      <c r="J279" s="221">
        <v>4.2</v>
      </c>
      <c r="K279" s="221">
        <v>4.2</v>
      </c>
      <c r="L279" s="221">
        <v>4.2</v>
      </c>
      <c r="M279" s="221">
        <v>4.2</v>
      </c>
      <c r="N279" s="221">
        <v>4.2</v>
      </c>
      <c r="O279" s="221">
        <v>4.2</v>
      </c>
      <c r="P279" s="221">
        <v>4.2</v>
      </c>
      <c r="Q279" s="221">
        <v>4.2</v>
      </c>
      <c r="R279" s="221">
        <v>4.2</v>
      </c>
      <c r="S279" s="221">
        <v>4.2</v>
      </c>
      <c r="T279" s="221">
        <v>4.2</v>
      </c>
      <c r="U279" s="221">
        <v>4.2</v>
      </c>
      <c r="V279" s="221">
        <v>4.2</v>
      </c>
      <c r="W279" s="221">
        <v>4.2</v>
      </c>
      <c r="X279" s="651">
        <v>84.000000000000028</v>
      </c>
      <c r="Y279" s="219">
        <v>4.2000000000000011</v>
      </c>
    </row>
    <row r="280" spans="1:25" s="15" customFormat="1">
      <c r="A280" s="126"/>
      <c r="B280" s="225" t="s">
        <v>124</v>
      </c>
      <c r="C280" s="730" t="s">
        <v>757</v>
      </c>
      <c r="D280" s="730"/>
      <c r="E280" s="730"/>
      <c r="F280" s="730"/>
      <c r="G280" s="730"/>
      <c r="H280" s="730"/>
      <c r="I280" s="730"/>
      <c r="J280" s="730"/>
      <c r="K280" s="730"/>
      <c r="L280" s="730"/>
      <c r="M280" s="730"/>
      <c r="N280" s="730"/>
      <c r="O280" s="730"/>
      <c r="P280" s="730"/>
      <c r="Q280" s="730"/>
      <c r="R280" s="730"/>
      <c r="S280" s="730"/>
      <c r="T280" s="730"/>
      <c r="U280" s="730"/>
      <c r="V280" s="730"/>
      <c r="W280" s="731"/>
      <c r="X280" s="651">
        <v>0</v>
      </c>
      <c r="Y280" s="219">
        <v>0</v>
      </c>
    </row>
    <row r="281" spans="1:25" s="15" customFormat="1">
      <c r="A281" s="126"/>
      <c r="B281" s="225" t="s">
        <v>125</v>
      </c>
      <c r="C281" s="821" t="s">
        <v>32</v>
      </c>
      <c r="D281" s="821"/>
      <c r="E281" s="821"/>
      <c r="F281" s="821"/>
      <c r="G281" s="821"/>
      <c r="H281" s="821"/>
      <c r="I281" s="821"/>
      <c r="J281" s="821"/>
      <c r="K281" s="821"/>
      <c r="L281" s="821"/>
      <c r="M281" s="821"/>
      <c r="N281" s="821"/>
      <c r="O281" s="821"/>
      <c r="P281" s="821"/>
      <c r="Q281" s="821"/>
      <c r="R281" s="821"/>
      <c r="S281" s="821"/>
      <c r="T281" s="821"/>
      <c r="U281" s="821"/>
      <c r="V281" s="822"/>
      <c r="W281" s="218"/>
      <c r="X281" s="219"/>
      <c r="Y281" s="219">
        <v>0.24248319999999998</v>
      </c>
    </row>
    <row r="282" spans="1:25" s="15" customFormat="1">
      <c r="A282" s="126"/>
      <c r="B282" s="225" t="s">
        <v>126</v>
      </c>
      <c r="C282" s="225">
        <v>0</v>
      </c>
      <c r="D282" s="225">
        <v>0</v>
      </c>
      <c r="E282" s="225">
        <v>0</v>
      </c>
      <c r="F282" s="225">
        <v>0</v>
      </c>
      <c r="G282" s="225">
        <v>0</v>
      </c>
      <c r="H282" s="225">
        <v>0</v>
      </c>
      <c r="I282" s="225">
        <v>0</v>
      </c>
      <c r="J282" s="225">
        <v>0</v>
      </c>
      <c r="K282" s="225">
        <v>0</v>
      </c>
      <c r="L282" s="225">
        <v>0</v>
      </c>
      <c r="M282" s="225">
        <v>0</v>
      </c>
      <c r="N282" s="225">
        <v>0</v>
      </c>
      <c r="O282" s="225">
        <v>0</v>
      </c>
      <c r="P282" s="225">
        <v>0</v>
      </c>
      <c r="Q282" s="225">
        <v>0</v>
      </c>
      <c r="R282" s="225">
        <v>0</v>
      </c>
      <c r="S282" s="225">
        <v>0</v>
      </c>
      <c r="T282" s="225">
        <v>0</v>
      </c>
      <c r="U282" s="225">
        <v>0</v>
      </c>
      <c r="V282" s="225">
        <v>0</v>
      </c>
      <c r="W282" s="225">
        <v>0</v>
      </c>
      <c r="X282" s="651">
        <v>0</v>
      </c>
      <c r="Y282" s="219">
        <v>0</v>
      </c>
    </row>
    <row r="283" spans="1:25" s="15" customFormat="1">
      <c r="A283" s="126"/>
      <c r="B283" s="225" t="s">
        <v>127</v>
      </c>
      <c r="C283" s="730" t="s">
        <v>758</v>
      </c>
      <c r="D283" s="730"/>
      <c r="E283" s="730"/>
      <c r="F283" s="730"/>
      <c r="G283" s="730"/>
      <c r="H283" s="730"/>
      <c r="I283" s="730"/>
      <c r="J283" s="730"/>
      <c r="K283" s="730"/>
      <c r="L283" s="730"/>
      <c r="M283" s="730"/>
      <c r="N283" s="730"/>
      <c r="O283" s="730"/>
      <c r="P283" s="730"/>
      <c r="Q283" s="730"/>
      <c r="R283" s="730"/>
      <c r="S283" s="730"/>
      <c r="T283" s="730"/>
      <c r="U283" s="730"/>
      <c r="V283" s="730"/>
      <c r="W283" s="731"/>
      <c r="X283" s="651">
        <v>0</v>
      </c>
      <c r="Y283" s="219">
        <v>0</v>
      </c>
    </row>
    <row r="284" spans="1:25" s="15" customFormat="1">
      <c r="A284" s="126"/>
      <c r="B284" s="225" t="s">
        <v>128</v>
      </c>
      <c r="C284" s="225">
        <v>0</v>
      </c>
      <c r="D284" s="237">
        <v>0</v>
      </c>
      <c r="E284" s="221">
        <v>0</v>
      </c>
      <c r="F284" s="221">
        <v>0</v>
      </c>
      <c r="G284" s="221">
        <v>0.11</v>
      </c>
      <c r="H284" s="221">
        <v>0.11</v>
      </c>
      <c r="I284" s="221">
        <v>0.11</v>
      </c>
      <c r="J284" s="221">
        <v>0.11</v>
      </c>
      <c r="K284" s="221">
        <v>0.11</v>
      </c>
      <c r="L284" s="221">
        <v>0.11</v>
      </c>
      <c r="M284" s="221">
        <v>0.11</v>
      </c>
      <c r="N284" s="221">
        <v>0.11</v>
      </c>
      <c r="O284" s="221">
        <v>0.11</v>
      </c>
      <c r="P284" s="221">
        <v>0.11</v>
      </c>
      <c r="Q284" s="221">
        <v>0.11</v>
      </c>
      <c r="R284" s="221">
        <v>0.11</v>
      </c>
      <c r="S284" s="221">
        <v>0.11</v>
      </c>
      <c r="T284" s="221">
        <v>0.11</v>
      </c>
      <c r="U284" s="221">
        <v>0.11</v>
      </c>
      <c r="V284" s="221">
        <v>0.11</v>
      </c>
      <c r="W284" s="221">
        <v>0.11</v>
      </c>
      <c r="X284" s="651">
        <v>1.8700000000000008</v>
      </c>
      <c r="Y284" s="219">
        <v>9.3500000000000041E-2</v>
      </c>
    </row>
    <row r="285" spans="1:25" s="15" customFormat="1">
      <c r="A285" s="126"/>
      <c r="B285" s="225" t="s">
        <v>129</v>
      </c>
      <c r="C285" s="225">
        <v>0</v>
      </c>
      <c r="D285" s="225">
        <v>0</v>
      </c>
      <c r="E285" s="225">
        <v>0</v>
      </c>
      <c r="F285" s="225">
        <v>0</v>
      </c>
      <c r="G285" s="225">
        <v>0</v>
      </c>
      <c r="H285" s="225">
        <v>0</v>
      </c>
      <c r="I285" s="225">
        <v>0</v>
      </c>
      <c r="J285" s="225">
        <v>0</v>
      </c>
      <c r="K285" s="225">
        <v>0</v>
      </c>
      <c r="L285" s="225">
        <v>0</v>
      </c>
      <c r="M285" s="225">
        <v>0</v>
      </c>
      <c r="N285" s="225">
        <v>0</v>
      </c>
      <c r="O285" s="225">
        <v>0</v>
      </c>
      <c r="P285" s="225">
        <v>0</v>
      </c>
      <c r="Q285" s="225">
        <v>0</v>
      </c>
      <c r="R285" s="225">
        <v>0</v>
      </c>
      <c r="S285" s="225">
        <v>0</v>
      </c>
      <c r="T285" s="225">
        <v>0</v>
      </c>
      <c r="U285" s="225">
        <v>0</v>
      </c>
      <c r="V285" s="225">
        <v>0</v>
      </c>
      <c r="W285" s="225">
        <v>0</v>
      </c>
      <c r="X285" s="651">
        <v>0</v>
      </c>
      <c r="Y285" s="219">
        <v>0</v>
      </c>
    </row>
    <row r="286" spans="1:25" s="15" customFormat="1">
      <c r="A286" s="126"/>
      <c r="B286" s="225" t="s">
        <v>130</v>
      </c>
      <c r="C286" s="225">
        <v>0</v>
      </c>
      <c r="D286" s="237">
        <v>0</v>
      </c>
      <c r="E286" s="221">
        <v>0</v>
      </c>
      <c r="F286" s="221">
        <v>0</v>
      </c>
      <c r="G286" s="221">
        <v>0</v>
      </c>
      <c r="H286" s="221">
        <v>3620</v>
      </c>
      <c r="I286" s="221">
        <v>3620</v>
      </c>
      <c r="J286" s="221">
        <v>3620</v>
      </c>
      <c r="K286" s="221">
        <v>3620</v>
      </c>
      <c r="L286" s="221">
        <v>3620</v>
      </c>
      <c r="M286" s="221">
        <v>3620</v>
      </c>
      <c r="N286" s="221">
        <v>3620</v>
      </c>
      <c r="O286" s="221">
        <v>3620</v>
      </c>
      <c r="P286" s="221">
        <v>3620</v>
      </c>
      <c r="Q286" s="221">
        <v>3620</v>
      </c>
      <c r="R286" s="221">
        <v>3620</v>
      </c>
      <c r="S286" s="221">
        <v>3620</v>
      </c>
      <c r="T286" s="221">
        <v>3620</v>
      </c>
      <c r="U286" s="221">
        <v>3620</v>
      </c>
      <c r="V286" s="221">
        <v>3620</v>
      </c>
      <c r="W286" s="221">
        <v>3620</v>
      </c>
      <c r="X286" s="651">
        <v>57920</v>
      </c>
      <c r="Y286" s="219">
        <v>2896</v>
      </c>
    </row>
    <row r="287" spans="1:25" s="15" customFormat="1">
      <c r="A287" s="126"/>
      <c r="B287" s="225" t="s">
        <v>131</v>
      </c>
      <c r="C287" s="821" t="s">
        <v>32</v>
      </c>
      <c r="D287" s="821"/>
      <c r="E287" s="821"/>
      <c r="F287" s="821"/>
      <c r="G287" s="821"/>
      <c r="H287" s="821"/>
      <c r="I287" s="821"/>
      <c r="J287" s="821"/>
      <c r="K287" s="821"/>
      <c r="L287" s="821"/>
      <c r="M287" s="821"/>
      <c r="N287" s="821"/>
      <c r="O287" s="821"/>
      <c r="P287" s="821"/>
      <c r="Q287" s="821"/>
      <c r="R287" s="821"/>
      <c r="S287" s="821"/>
      <c r="T287" s="821"/>
      <c r="U287" s="821"/>
      <c r="V287" s="822"/>
      <c r="W287" s="218"/>
      <c r="X287" s="219"/>
      <c r="Y287" s="239">
        <v>1.6079999999999992</v>
      </c>
    </row>
    <row r="288" spans="1:25" s="15" customFormat="1">
      <c r="A288" s="13"/>
      <c r="B288" s="225" t="s">
        <v>759</v>
      </c>
      <c r="C288" s="156">
        <v>0</v>
      </c>
      <c r="D288" s="221">
        <v>0</v>
      </c>
      <c r="E288" s="221">
        <v>2.6</v>
      </c>
      <c r="F288" s="221">
        <v>2.6</v>
      </c>
      <c r="G288" s="221">
        <v>2.6</v>
      </c>
      <c r="H288" s="221">
        <v>2.6</v>
      </c>
      <c r="I288" s="221">
        <v>2.6</v>
      </c>
      <c r="J288" s="221">
        <v>2.6</v>
      </c>
      <c r="K288" s="221">
        <v>2.6</v>
      </c>
      <c r="L288" s="221">
        <v>2.6</v>
      </c>
      <c r="M288" s="221">
        <v>2.6</v>
      </c>
      <c r="N288" s="221">
        <v>2.6</v>
      </c>
      <c r="O288" s="221">
        <v>2.6</v>
      </c>
      <c r="P288" s="221">
        <v>2.6</v>
      </c>
      <c r="Q288" s="221">
        <v>2.6</v>
      </c>
      <c r="R288" s="221">
        <v>2.6</v>
      </c>
      <c r="S288" s="221">
        <v>2.6</v>
      </c>
      <c r="T288" s="221">
        <v>2.6</v>
      </c>
      <c r="U288" s="221">
        <v>2.6</v>
      </c>
      <c r="V288" s="221">
        <v>2.6</v>
      </c>
      <c r="W288" s="221">
        <v>2.6</v>
      </c>
      <c r="X288" s="651">
        <v>49.400000000000013</v>
      </c>
      <c r="Y288" s="219">
        <v>2.4700000000000006</v>
      </c>
    </row>
    <row r="289" spans="1:25" s="15" customFormat="1">
      <c r="A289" s="13"/>
      <c r="B289" s="156"/>
      <c r="C289" s="156"/>
      <c r="D289" s="221"/>
      <c r="E289" s="221"/>
      <c r="F289" s="221"/>
      <c r="G289" s="221"/>
      <c r="H289" s="221"/>
      <c r="I289" s="221"/>
      <c r="J289" s="221"/>
      <c r="K289" s="221"/>
      <c r="L289" s="221"/>
      <c r="M289" s="221"/>
      <c r="N289" s="221"/>
      <c r="O289" s="221"/>
      <c r="P289" s="221"/>
      <c r="Q289" s="221"/>
      <c r="R289" s="221"/>
      <c r="S289" s="221"/>
      <c r="T289" s="221"/>
      <c r="U289" s="221"/>
      <c r="V289" s="221"/>
      <c r="W289" s="221"/>
      <c r="X289" s="651">
        <v>0</v>
      </c>
      <c r="Y289" s="219">
        <v>0</v>
      </c>
    </row>
    <row r="290" spans="1:25" s="15" customFormat="1">
      <c r="A290" s="13"/>
      <c r="B290" s="225" t="s">
        <v>71</v>
      </c>
      <c r="C290" s="640">
        <v>5.2946999999999997</v>
      </c>
      <c r="D290" s="640">
        <v>5.3919999999999995</v>
      </c>
      <c r="E290" s="640">
        <v>12.485799999999999</v>
      </c>
      <c r="F290" s="640">
        <v>74.512500000000003</v>
      </c>
      <c r="G290" s="640">
        <v>94.27709999999999</v>
      </c>
      <c r="H290" s="640">
        <v>54.004599999999989</v>
      </c>
      <c r="I290" s="640">
        <v>88.694600000000008</v>
      </c>
      <c r="J290" s="640">
        <v>566.49459999999999</v>
      </c>
      <c r="K290" s="640">
        <v>3620.7150000000001</v>
      </c>
      <c r="L290" s="640">
        <v>0.71499999999999997</v>
      </c>
      <c r="M290" s="640">
        <v>0.71499999999999997</v>
      </c>
      <c r="N290" s="640">
        <v>0.71499999999999997</v>
      </c>
      <c r="O290" s="640">
        <v>0</v>
      </c>
      <c r="P290" s="640">
        <v>0</v>
      </c>
      <c r="Q290" s="640">
        <v>0</v>
      </c>
      <c r="R290" s="640">
        <v>0</v>
      </c>
      <c r="S290" s="640">
        <v>0</v>
      </c>
      <c r="T290" s="640">
        <v>0</v>
      </c>
      <c r="U290" s="640">
        <v>0</v>
      </c>
      <c r="V290" s="640">
        <v>0</v>
      </c>
      <c r="W290" s="640">
        <v>0</v>
      </c>
      <c r="X290" s="651">
        <v>4518.7212000000009</v>
      </c>
      <c r="Y290" s="219">
        <v>225.93606000000005</v>
      </c>
    </row>
    <row r="291" spans="1:25" s="15" customFormat="1">
      <c r="A291" s="13"/>
      <c r="B291" s="225" t="s">
        <v>72</v>
      </c>
      <c r="C291" s="640">
        <v>0</v>
      </c>
      <c r="D291" s="640">
        <v>6.3000000000000007</v>
      </c>
      <c r="E291" s="640">
        <v>8.9</v>
      </c>
      <c r="F291" s="640">
        <v>11</v>
      </c>
      <c r="G291" s="640">
        <v>11.27352</v>
      </c>
      <c r="H291" s="640">
        <v>3633.28352</v>
      </c>
      <c r="I291" s="640">
        <v>3633.28352</v>
      </c>
      <c r="J291" s="640">
        <v>3633.658496</v>
      </c>
      <c r="K291" s="640">
        <v>3633.658496</v>
      </c>
      <c r="L291" s="640">
        <v>3633.658496</v>
      </c>
      <c r="M291" s="640">
        <v>3633.658496</v>
      </c>
      <c r="N291" s="640">
        <v>3633.658496</v>
      </c>
      <c r="O291" s="640">
        <v>3633.658496</v>
      </c>
      <c r="P291" s="640">
        <v>3633.658496</v>
      </c>
      <c r="Q291" s="640">
        <v>3633.658496</v>
      </c>
      <c r="R291" s="640">
        <v>3633.658496</v>
      </c>
      <c r="S291" s="640">
        <v>3633.658496</v>
      </c>
      <c r="T291" s="640">
        <v>3633.5584960000001</v>
      </c>
      <c r="U291" s="640">
        <v>3633.5584960000001</v>
      </c>
      <c r="V291" s="640">
        <v>3633.5584960000001</v>
      </c>
      <c r="W291" s="640">
        <v>3633.5584960000001</v>
      </c>
      <c r="X291" s="651">
        <v>58174.859503999993</v>
      </c>
      <c r="Y291" s="219">
        <v>2908.7429751999998</v>
      </c>
    </row>
    <row r="292" spans="1:25" s="655" customFormat="1">
      <c r="A292" s="126"/>
      <c r="B292" s="16" t="s">
        <v>22</v>
      </c>
      <c r="C292" s="652">
        <v>5.2946999999999997</v>
      </c>
      <c r="D292" s="652">
        <v>11.692</v>
      </c>
      <c r="E292" s="652">
        <v>21.3858</v>
      </c>
      <c r="F292" s="652">
        <v>85.512500000000003</v>
      </c>
      <c r="G292" s="652">
        <v>105.55062</v>
      </c>
      <c r="H292" s="652">
        <v>3687.2881200000002</v>
      </c>
      <c r="I292" s="652">
        <v>3721.9781199999998</v>
      </c>
      <c r="J292" s="652">
        <v>4200.153096</v>
      </c>
      <c r="K292" s="652">
        <v>7254.3734960000002</v>
      </c>
      <c r="L292" s="652">
        <v>3634.3734960000002</v>
      </c>
      <c r="M292" s="652">
        <v>3634.3734960000002</v>
      </c>
      <c r="N292" s="652">
        <v>3634.3734960000002</v>
      </c>
      <c r="O292" s="652">
        <v>3633.658496</v>
      </c>
      <c r="P292" s="652">
        <v>3633.658496</v>
      </c>
      <c r="Q292" s="652">
        <v>3633.658496</v>
      </c>
      <c r="R292" s="652">
        <v>3633.658496</v>
      </c>
      <c r="S292" s="652">
        <v>3633.658496</v>
      </c>
      <c r="T292" s="652">
        <v>3633.5584960000001</v>
      </c>
      <c r="U292" s="652">
        <v>3633.5584960000001</v>
      </c>
      <c r="V292" s="652">
        <v>3633.5584960000001</v>
      </c>
      <c r="W292" s="652">
        <v>3633.5584960000001</v>
      </c>
      <c r="X292" s="653">
        <v>62693.580704000007</v>
      </c>
      <c r="Y292" s="654">
        <v>3134.6790352000003</v>
      </c>
    </row>
    <row r="293" spans="1:25" s="12" customFormat="1">
      <c r="A293" s="129"/>
      <c r="B293" s="334"/>
      <c r="C293" s="334"/>
      <c r="D293" s="316"/>
      <c r="E293" s="316"/>
      <c r="F293" s="316"/>
      <c r="G293" s="316"/>
      <c r="H293" s="316"/>
      <c r="I293" s="316"/>
      <c r="J293" s="316"/>
      <c r="K293" s="316"/>
      <c r="L293" s="316"/>
      <c r="M293" s="316"/>
      <c r="N293" s="316"/>
      <c r="O293" s="316"/>
      <c r="P293" s="316"/>
      <c r="Q293" s="316"/>
      <c r="R293" s="316"/>
      <c r="S293" s="316"/>
      <c r="T293" s="316"/>
      <c r="U293" s="316"/>
      <c r="V293" s="316"/>
      <c r="W293" s="316"/>
      <c r="X293" s="656"/>
      <c r="Y293" s="317"/>
    </row>
    <row r="294" spans="1:25" s="15" customFormat="1">
      <c r="A294" s="126"/>
      <c r="B294" s="225" t="s">
        <v>15</v>
      </c>
      <c r="C294" s="225"/>
      <c r="D294" s="157">
        <v>0.96618357487922713</v>
      </c>
      <c r="E294" s="157">
        <v>0.93351070036640305</v>
      </c>
      <c r="F294" s="157">
        <v>0.90194270566802237</v>
      </c>
      <c r="G294" s="157">
        <v>0.87144222769857238</v>
      </c>
      <c r="H294" s="157">
        <v>0.84197316685852419</v>
      </c>
      <c r="I294" s="157">
        <v>0.81350064430775282</v>
      </c>
      <c r="J294" s="157">
        <v>0.78599096068381913</v>
      </c>
      <c r="K294" s="157">
        <v>0.75941155621625056</v>
      </c>
      <c r="L294" s="157">
        <v>0.73373097218961414</v>
      </c>
      <c r="M294" s="157">
        <v>0.70891881370977217</v>
      </c>
      <c r="N294" s="157">
        <v>0.68494571372924851</v>
      </c>
      <c r="O294" s="157">
        <v>0.66178329828912896</v>
      </c>
      <c r="P294" s="157">
        <v>0.63940415293635666</v>
      </c>
      <c r="Q294" s="157">
        <v>0.61778179027667302</v>
      </c>
      <c r="R294" s="157">
        <v>0.59689061862480497</v>
      </c>
      <c r="S294" s="157">
        <v>0.57670591171478747</v>
      </c>
      <c r="T294" s="157">
        <v>0.55720377943457733</v>
      </c>
      <c r="U294" s="157">
        <v>0.53836113955031628</v>
      </c>
      <c r="V294" s="157">
        <v>0.52015569038677911</v>
      </c>
      <c r="W294" s="157">
        <v>0.50256588443167061</v>
      </c>
      <c r="X294" s="656"/>
      <c r="Y294" s="242"/>
    </row>
    <row r="295" spans="1:25" s="15" customFormat="1" ht="13.5" thickBot="1">
      <c r="A295" s="141"/>
      <c r="B295" s="20" t="s">
        <v>16</v>
      </c>
      <c r="C295" s="20"/>
      <c r="D295" s="226">
        <v>11.296618357487924</v>
      </c>
      <c r="E295" s="226">
        <v>19.96387313589582</v>
      </c>
      <c r="F295" s="226">
        <v>77.127375618436758</v>
      </c>
      <c r="G295" s="226">
        <v>91.981267427765488</v>
      </c>
      <c r="H295" s="226">
        <v>3104.5976555162142</v>
      </c>
      <c r="I295" s="226">
        <v>3027.8315987193582</v>
      </c>
      <c r="J295" s="226">
        <v>3301.2823669441573</v>
      </c>
      <c r="K295" s="226">
        <v>5509.0550659712826</v>
      </c>
      <c r="L295" s="226">
        <v>2666.6523985202466</v>
      </c>
      <c r="M295" s="226">
        <v>2576.4757473625573</v>
      </c>
      <c r="N295" s="226">
        <v>2489.3485481763842</v>
      </c>
      <c r="O295" s="226">
        <v>2404.6945043391956</v>
      </c>
      <c r="P295" s="226">
        <v>2323.3763326948756</v>
      </c>
      <c r="Q295" s="226">
        <v>2244.8080509129231</v>
      </c>
      <c r="R295" s="226">
        <v>2168.8966675487186</v>
      </c>
      <c r="S295" s="226">
        <v>2095.5523357958632</v>
      </c>
      <c r="T295" s="226">
        <v>2024.6325267678185</v>
      </c>
      <c r="U295" s="226">
        <v>1956.1666925292934</v>
      </c>
      <c r="V295" s="226">
        <v>1890.0161280476268</v>
      </c>
      <c r="W295" s="226">
        <v>1826.1025391764508</v>
      </c>
      <c r="X295" s="657">
        <v>41809.858293562553</v>
      </c>
      <c r="Y295" s="658"/>
    </row>
  </sheetData>
  <sheetProtection password="8725" sheet="1" objects="1" scenarios="1"/>
  <mergeCells count="26">
    <mergeCell ref="C281:V281"/>
    <mergeCell ref="C287:V287"/>
    <mergeCell ref="C121:V121"/>
    <mergeCell ref="C122:V122"/>
    <mergeCell ref="C261:V261"/>
    <mergeCell ref="C266:V266"/>
    <mergeCell ref="C272:V272"/>
    <mergeCell ref="C276:V276"/>
    <mergeCell ref="C120:V120"/>
    <mergeCell ref="C87:V87"/>
    <mergeCell ref="C88:V88"/>
    <mergeCell ref="C89:V89"/>
    <mergeCell ref="C90:V90"/>
    <mergeCell ref="C104:V104"/>
    <mergeCell ref="C105:V105"/>
    <mergeCell ref="C109:V109"/>
    <mergeCell ref="C110:V110"/>
    <mergeCell ref="C111:V111"/>
    <mergeCell ref="C112:V112"/>
    <mergeCell ref="C119:V119"/>
    <mergeCell ref="C80:V80"/>
    <mergeCell ref="C71:V71"/>
    <mergeCell ref="C72:V72"/>
    <mergeCell ref="C77:V77"/>
    <mergeCell ref="C78:V78"/>
    <mergeCell ref="C79:V7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Contents</vt:lpstr>
      <vt:lpstr>Best estimate</vt:lpstr>
      <vt:lpstr>Scenario 1 - Assumptions</vt:lpstr>
      <vt:lpstr>Scenario 1 - Wind Calculations</vt:lpstr>
      <vt:lpstr>Scenario 2 - Assumptions</vt:lpstr>
      <vt:lpstr>Scenario 2 - Wind Calculations</vt:lpstr>
      <vt:lpstr>Scenarios 1&amp;2 - Wave &amp; Tidal</vt:lpstr>
      <vt:lpstr>Industry Costs - Assumptions</vt:lpstr>
      <vt:lpstr>Industry Costs - Calculations</vt:lpstr>
      <vt:lpstr>Contents!_Toc330377927</vt:lpstr>
      <vt:lpstr>'Scenarios 1&amp;2 - Wave &amp; Tidal'!Print_Area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dc:creator>
  <cp:lastModifiedBy>M291374</cp:lastModifiedBy>
  <dcterms:created xsi:type="dcterms:W3CDTF">2012-07-12T15:46:04Z</dcterms:created>
  <dcterms:modified xsi:type="dcterms:W3CDTF">2012-08-23T09:27:22Z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1145438354</vt:i4>
  </property>
  <property fmtid="{D5CDD505-2E9C-101B-9397-08002B2CF9AE}" pid="3" name="_NewReviewCycle">
    <vt:lpwstr/>
  </property>
  <property fmtid="{D5CDD505-2E9C-101B-9397-08002B2CF9AE}" pid="4" name="_EmailSubject">
    <vt:lpwstr>Updating the MCZ Impact Assessment....</vt:lpwstr>
  </property>
  <property fmtid="{D5CDD505-2E9C-101B-9397-08002B2CF9AE}" pid="5" name="_AuthorEmail">
    <vt:lpwstr>Carolyn.Worfolk@naturalengland.org.uk</vt:lpwstr>
  </property>
  <property fmtid="{D5CDD505-2E9C-101B-9397-08002B2CF9AE}" pid="6" name="_AuthorEmailDisplayName">
    <vt:lpwstr>Worfolk, Carolyn (NE)</vt:lpwstr>
  </property>
  <property fmtid="{D5CDD505-2E9C-101B-9397-08002B2CF9AE}" pid="7" name="_ReviewingToolsShownOnce">
    <vt:lpwstr/>
  </property>
</Properties>
</file>