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440" windowHeight="9975"/>
  </bookViews>
  <sheets>
    <sheet name="NPV" sheetId="1" r:id="rId1"/>
  </sheets>
  <calcPr calcId="125725"/>
</workbook>
</file>

<file path=xl/calcChain.xml><?xml version="1.0" encoding="utf-8"?>
<calcChain xmlns="http://schemas.openxmlformats.org/spreadsheetml/2006/main">
  <c r="U43" i="1"/>
  <c r="U46" s="1"/>
  <c r="T43"/>
  <c r="T46" s="1"/>
  <c r="S43"/>
  <c r="S46" s="1"/>
  <c r="R43"/>
  <c r="R46" s="1"/>
  <c r="Q43"/>
  <c r="Q46" s="1"/>
  <c r="P43"/>
  <c r="P46" s="1"/>
  <c r="O43"/>
  <c r="O46" s="1"/>
  <c r="N43"/>
  <c r="N46" s="1"/>
  <c r="M43"/>
  <c r="M46" s="1"/>
  <c r="L43"/>
  <c r="L46" s="1"/>
  <c r="K43"/>
  <c r="K46" s="1"/>
  <c r="J43"/>
  <c r="J46" s="1"/>
  <c r="I43"/>
  <c r="I46" s="1"/>
  <c r="H43"/>
  <c r="H46" s="1"/>
  <c r="G43"/>
  <c r="G46" s="1"/>
  <c r="F43"/>
  <c r="F46" s="1"/>
  <c r="E43"/>
  <c r="E46" s="1"/>
  <c r="D43"/>
  <c r="D46" s="1"/>
  <c r="C43"/>
  <c r="C46" s="1"/>
  <c r="B43"/>
  <c r="B46" s="1"/>
  <c r="U41"/>
  <c r="U45" s="1"/>
  <c r="T41"/>
  <c r="T45" s="1"/>
  <c r="S41"/>
  <c r="S45" s="1"/>
  <c r="R41"/>
  <c r="R45" s="1"/>
  <c r="Q41"/>
  <c r="Q45" s="1"/>
  <c r="P41"/>
  <c r="P45" s="1"/>
  <c r="O41"/>
  <c r="O45" s="1"/>
  <c r="N41"/>
  <c r="N45" s="1"/>
  <c r="M41"/>
  <c r="M45" s="1"/>
  <c r="L41"/>
  <c r="L45" s="1"/>
  <c r="K41"/>
  <c r="K45" s="1"/>
  <c r="J41"/>
  <c r="J45" s="1"/>
  <c r="I41"/>
  <c r="I45" s="1"/>
  <c r="H41"/>
  <c r="H45" s="1"/>
  <c r="G41"/>
  <c r="G45" s="1"/>
  <c r="F41"/>
  <c r="F45" s="1"/>
  <c r="E41"/>
  <c r="E45" s="1"/>
  <c r="D41"/>
  <c r="D45" s="1"/>
  <c r="C41"/>
  <c r="C45" s="1"/>
  <c r="B41"/>
  <c r="B45" s="1"/>
  <c r="V45" s="1"/>
  <c r="W45" s="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V30" s="1"/>
  <c r="W30" s="1"/>
  <c r="V28"/>
  <c r="W28" s="1"/>
  <c r="V26"/>
  <c r="W26" s="1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V15" s="1"/>
  <c r="W15" s="1"/>
  <c r="V13"/>
  <c r="W13" s="1"/>
  <c r="V11"/>
  <c r="W11" s="1"/>
  <c r="C17" l="1"/>
  <c r="E17"/>
  <c r="G17"/>
  <c r="I17"/>
  <c r="K17"/>
  <c r="M17"/>
  <c r="O17"/>
  <c r="Q17"/>
  <c r="S17"/>
  <c r="U17"/>
  <c r="C32"/>
  <c r="E32"/>
  <c r="G32"/>
  <c r="I32"/>
  <c r="K32"/>
  <c r="M32"/>
  <c r="O32"/>
  <c r="Q32"/>
  <c r="S32"/>
  <c r="U32"/>
  <c r="B17"/>
  <c r="D17"/>
  <c r="F17"/>
  <c r="H17"/>
  <c r="J17"/>
  <c r="L17"/>
  <c r="N17"/>
  <c r="P17"/>
  <c r="R17"/>
  <c r="T17"/>
  <c r="B32"/>
  <c r="D32"/>
  <c r="F32"/>
  <c r="H32"/>
  <c r="J32"/>
  <c r="L32"/>
  <c r="N32"/>
  <c r="P32"/>
  <c r="R32"/>
  <c r="T32"/>
  <c r="C47"/>
  <c r="E47"/>
  <c r="G47"/>
  <c r="I47"/>
  <c r="K47"/>
  <c r="M47"/>
  <c r="O47"/>
  <c r="Q47"/>
  <c r="S47"/>
  <c r="U47"/>
  <c r="V18"/>
  <c r="V17"/>
  <c r="W17" s="1"/>
  <c r="V33"/>
  <c r="V32"/>
  <c r="W32" s="1"/>
  <c r="B47"/>
  <c r="V46"/>
  <c r="W46" s="1"/>
  <c r="D47"/>
  <c r="F47"/>
  <c r="H47"/>
  <c r="J47"/>
  <c r="L47"/>
  <c r="N47"/>
  <c r="P47"/>
  <c r="R47"/>
  <c r="T47"/>
  <c r="V16"/>
  <c r="W16" s="1"/>
  <c r="V41"/>
  <c r="W41" s="1"/>
  <c r="V43"/>
  <c r="W43" s="1"/>
  <c r="V31"/>
  <c r="W31" s="1"/>
  <c r="V48" l="1"/>
  <c r="V47"/>
  <c r="W47" s="1"/>
</calcChain>
</file>

<file path=xl/sharedStrings.xml><?xml version="1.0" encoding="utf-8"?>
<sst xmlns="http://schemas.openxmlformats.org/spreadsheetml/2006/main" count="109" uniqueCount="24">
  <si>
    <t xml:space="preserve">*Present value is calculated as total cost multiplied by discount factor.  The discount factor is calculated using a discount rate of 3.5% (based on guidance in H.M. Treasury (2007)). Discounting is used to reflect society’s preference to defer costs to future generations (and to receive goods and services sooner rather than later). </t>
  </si>
  <si>
    <t>Lowest Cost Management Scenario</t>
  </si>
  <si>
    <t>Year</t>
  </si>
  <si>
    <t>Total</t>
  </si>
  <si>
    <t>One-off Costs</t>
  </si>
  <si>
    <t>Annual Costs</t>
  </si>
  <si>
    <t>Total Costs</t>
  </si>
  <si>
    <t>Total one-off costs</t>
  </si>
  <si>
    <t>Total annual costs</t>
  </si>
  <si>
    <t>Present value of total cost</t>
  </si>
  <si>
    <t>-</t>
  </si>
  <si>
    <t>Highest Cost Management Scenario</t>
  </si>
  <si>
    <t>Compulsory use of triploid stock</t>
  </si>
  <si>
    <t>Notes:</t>
  </si>
  <si>
    <t>Gross Value Added; £millions; constant prices</t>
  </si>
  <si>
    <t xml:space="preserve">MCZ IA Calculations: Aquaculture : rMCZ network Present Value (PV) Costs </t>
  </si>
  <si>
    <t>Number of year in analysis</t>
  </si>
  <si>
    <t>Annual Average</t>
  </si>
  <si>
    <t>Best Estimate of cost (Mid Point of Lowest and Highest Cost Management Scenarios)</t>
  </si>
  <si>
    <t xml:space="preserve">None </t>
  </si>
  <si>
    <t>All Regional Project Areas</t>
  </si>
  <si>
    <t>This spreadsheet is for all rMCZs in all project areas, however there are only costs associated with rMCZs in the Finding Sanctuary Project Area.</t>
  </si>
  <si>
    <t>Underlying assumptions and information for individual businesses and rMCZs has been suppressed in order to protect commercially sensitive information.</t>
  </si>
  <si>
    <r>
      <t>Annex N2 from Finding Sanctuary, Irish Seas Conservation Zones, Net Gain and Balanced Seas. 2012.</t>
    </r>
    <r>
      <rPr>
        <i/>
        <sz val="10"/>
        <color theme="1"/>
        <rFont val="Arial"/>
        <family val="2"/>
      </rPr>
      <t xml:space="preserve"> Impact Assessment materials in support of the Regional Marine Conservation Zone Projects’ Recommendations.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</si>
</sst>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sz val="10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 applyBorder="1"/>
    <xf numFmtId="0" fontId="7" fillId="0" borderId="1" xfId="0" applyFont="1" applyBorder="1"/>
    <xf numFmtId="0" fontId="5" fillId="0" borderId="0" xfId="0" applyFont="1"/>
    <xf numFmtId="164" fontId="7" fillId="0" borderId="0" xfId="0" applyNumberFormat="1" applyFont="1" applyBorder="1"/>
    <xf numFmtId="0" fontId="9" fillId="0" borderId="0" xfId="0" applyFont="1"/>
    <xf numFmtId="0" fontId="3" fillId="2" borderId="0" xfId="0" applyFont="1" applyFill="1"/>
    <xf numFmtId="0" fontId="0" fillId="2" borderId="0" xfId="0" applyFill="1"/>
    <xf numFmtId="0" fontId="10" fillId="2" borderId="0" xfId="0" applyFont="1" applyFill="1" applyAlignment="1">
      <alignment vertical="center"/>
    </xf>
    <xf numFmtId="0" fontId="2" fillId="0" borderId="0" xfId="0" applyFont="1"/>
    <xf numFmtId="0" fontId="6" fillId="0" borderId="0" xfId="0" applyFont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2" xfId="0" applyFont="1" applyFill="1" applyBorder="1"/>
    <xf numFmtId="0" fontId="7" fillId="0" borderId="2" xfId="0" applyFont="1" applyBorder="1"/>
    <xf numFmtId="0" fontId="8" fillId="0" borderId="0" xfId="0" applyFont="1" applyBorder="1"/>
    <xf numFmtId="0" fontId="2" fillId="0" borderId="0" xfId="0" applyFont="1" applyBorder="1"/>
    <xf numFmtId="164" fontId="7" fillId="0" borderId="4" xfId="0" applyNumberFormat="1" applyFont="1" applyBorder="1"/>
    <xf numFmtId="164" fontId="7" fillId="0" borderId="7" xfId="0" applyNumberFormat="1" applyFont="1" applyBorder="1"/>
    <xf numFmtId="164" fontId="7" fillId="0" borderId="8" xfId="0" applyNumberFormat="1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4" xfId="0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2" fillId="0" borderId="4" xfId="0" applyNumberFormat="1" applyFont="1" applyBorder="1"/>
    <xf numFmtId="164" fontId="2" fillId="0" borderId="2" xfId="0" quotePrefix="1" applyNumberFormat="1" applyFont="1" applyBorder="1" applyAlignment="1">
      <alignment horizontal="right"/>
    </xf>
    <xf numFmtId="164" fontId="2" fillId="0" borderId="5" xfId="0" quotePrefix="1" applyNumberFormat="1" applyFont="1" applyBorder="1" applyAlignment="1">
      <alignment horizontal="right"/>
    </xf>
    <xf numFmtId="164" fontId="2" fillId="0" borderId="0" xfId="0" quotePrefix="1" applyNumberFormat="1" applyFont="1" applyBorder="1" applyAlignment="1">
      <alignment horizontal="right"/>
    </xf>
    <xf numFmtId="0" fontId="3" fillId="0" borderId="0" xfId="0" applyFont="1" applyFill="1"/>
    <xf numFmtId="0" fontId="0" fillId="0" borderId="0" xfId="0" applyFill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2"/>
  <sheetViews>
    <sheetView tabSelected="1" zoomScale="80" zoomScaleNormal="80" workbookViewId="0">
      <selection activeCell="S11" sqref="S11"/>
    </sheetView>
  </sheetViews>
  <sheetFormatPr defaultRowHeight="15"/>
  <cols>
    <col min="1" max="1" width="29.28515625" customWidth="1"/>
    <col min="2" max="21" width="6.42578125" customWidth="1"/>
    <col min="22" max="23" width="9.140625" customWidth="1"/>
  </cols>
  <sheetData>
    <row r="1" spans="1:26" s="9" customFormat="1" ht="31.5" customHeight="1">
      <c r="A1" s="10" t="s">
        <v>15</v>
      </c>
      <c r="B1" s="8"/>
      <c r="C1" s="8"/>
      <c r="D1" s="8"/>
      <c r="E1" s="8"/>
      <c r="F1" s="8"/>
      <c r="G1" s="8"/>
      <c r="H1" s="8"/>
      <c r="I1" s="8"/>
      <c r="J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6" s="35" customFormat="1">
      <c r="A2" s="36" t="s">
        <v>23</v>
      </c>
      <c r="B2" s="34"/>
      <c r="C2" s="34"/>
      <c r="D2" s="34"/>
      <c r="E2" s="34"/>
      <c r="F2" s="34"/>
      <c r="G2" s="34"/>
      <c r="H2" s="34"/>
      <c r="I2" s="34"/>
      <c r="J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Z3" s="2"/>
    </row>
    <row r="4" spans="1:26" ht="29.25" customHeight="1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Y4" s="1"/>
      <c r="Z4" s="2"/>
    </row>
    <row r="5" spans="1:26">
      <c r="A5" s="1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Z5" s="2"/>
    </row>
    <row r="6" spans="1:26" ht="21.75" customHeight="1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Z6" s="2"/>
    </row>
    <row r="7" spans="1:26" ht="15" customHeight="1">
      <c r="A7" s="13" t="s">
        <v>2</v>
      </c>
      <c r="B7" s="14">
        <v>2013</v>
      </c>
      <c r="C7" s="14">
        <v>2014</v>
      </c>
      <c r="D7" s="14">
        <v>2015</v>
      </c>
      <c r="E7" s="14">
        <v>2016</v>
      </c>
      <c r="F7" s="14">
        <v>2017</v>
      </c>
      <c r="G7" s="14">
        <v>2018</v>
      </c>
      <c r="H7" s="14">
        <v>2019</v>
      </c>
      <c r="I7" s="14">
        <v>2020</v>
      </c>
      <c r="J7" s="14">
        <v>2021</v>
      </c>
      <c r="K7" s="14">
        <v>2022</v>
      </c>
      <c r="L7" s="14">
        <v>2023</v>
      </c>
      <c r="M7" s="14">
        <v>2024</v>
      </c>
      <c r="N7" s="14">
        <v>2025</v>
      </c>
      <c r="O7" s="14">
        <v>2026</v>
      </c>
      <c r="P7" s="14">
        <v>2027</v>
      </c>
      <c r="Q7" s="14">
        <v>2028</v>
      </c>
      <c r="R7" s="14">
        <v>2029</v>
      </c>
      <c r="S7" s="14">
        <v>2030</v>
      </c>
      <c r="T7" s="14">
        <v>2031</v>
      </c>
      <c r="U7" s="14">
        <v>2032</v>
      </c>
      <c r="V7" s="39" t="s">
        <v>3</v>
      </c>
      <c r="W7" s="41" t="s">
        <v>17</v>
      </c>
      <c r="Z7" s="2"/>
    </row>
    <row r="8" spans="1:26">
      <c r="A8" s="15" t="s">
        <v>16</v>
      </c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  <c r="N8" s="16">
        <v>13</v>
      </c>
      <c r="O8" s="16">
        <v>14</v>
      </c>
      <c r="P8" s="16">
        <v>15</v>
      </c>
      <c r="Q8" s="16">
        <v>16</v>
      </c>
      <c r="R8" s="16">
        <v>17</v>
      </c>
      <c r="S8" s="16">
        <v>18</v>
      </c>
      <c r="T8" s="16">
        <v>19</v>
      </c>
      <c r="U8" s="16">
        <v>20</v>
      </c>
      <c r="V8" s="40"/>
      <c r="W8" s="42"/>
      <c r="Z8" s="2"/>
    </row>
    <row r="9" spans="1:26">
      <c r="A9" s="4" t="s">
        <v>20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5"/>
      <c r="X9" s="1"/>
      <c r="Z9" s="2"/>
    </row>
    <row r="10" spans="1:26">
      <c r="A10" s="18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6"/>
      <c r="W10" s="27"/>
      <c r="X10" s="1"/>
      <c r="Z10" s="2"/>
    </row>
    <row r="11" spans="1:26">
      <c r="A11" s="19" t="s">
        <v>19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9">
        <f>SUM(B11:U11)</f>
        <v>0</v>
      </c>
      <c r="W11" s="30">
        <f>V11/20</f>
        <v>0</v>
      </c>
      <c r="X11" s="1"/>
      <c r="Z11" s="2"/>
    </row>
    <row r="12" spans="1:26">
      <c r="A12" s="18" t="s">
        <v>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30"/>
      <c r="X12" s="1"/>
      <c r="Z12" s="2"/>
    </row>
    <row r="13" spans="1:26">
      <c r="A13" s="19" t="s">
        <v>19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9">
        <f>SUM(B13:U13)</f>
        <v>0</v>
      </c>
      <c r="W13" s="30">
        <f>V13/20</f>
        <v>0</v>
      </c>
      <c r="X13" s="1"/>
      <c r="Z13" s="2"/>
    </row>
    <row r="14" spans="1:26">
      <c r="A14" s="1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30"/>
      <c r="X14" s="1"/>
      <c r="Z14" s="2"/>
    </row>
    <row r="15" spans="1:26">
      <c r="A15" s="19" t="s">
        <v>7</v>
      </c>
      <c r="B15" s="28">
        <f t="shared" ref="B15:U15" si="0">B11</f>
        <v>0</v>
      </c>
      <c r="C15" s="28">
        <f t="shared" si="0"/>
        <v>0</v>
      </c>
      <c r="D15" s="28">
        <f t="shared" si="0"/>
        <v>0</v>
      </c>
      <c r="E15" s="28">
        <f t="shared" si="0"/>
        <v>0</v>
      </c>
      <c r="F15" s="28">
        <f t="shared" si="0"/>
        <v>0</v>
      </c>
      <c r="G15" s="28">
        <f t="shared" si="0"/>
        <v>0</v>
      </c>
      <c r="H15" s="28">
        <f t="shared" si="0"/>
        <v>0</v>
      </c>
      <c r="I15" s="28">
        <f t="shared" si="0"/>
        <v>0</v>
      </c>
      <c r="J15" s="28">
        <f t="shared" si="0"/>
        <v>0</v>
      </c>
      <c r="K15" s="28">
        <f t="shared" si="0"/>
        <v>0</v>
      </c>
      <c r="L15" s="28">
        <f t="shared" si="0"/>
        <v>0</v>
      </c>
      <c r="M15" s="28">
        <f t="shared" si="0"/>
        <v>0</v>
      </c>
      <c r="N15" s="28">
        <f t="shared" si="0"/>
        <v>0</v>
      </c>
      <c r="O15" s="28">
        <f t="shared" si="0"/>
        <v>0</v>
      </c>
      <c r="P15" s="28">
        <f t="shared" si="0"/>
        <v>0</v>
      </c>
      <c r="Q15" s="28">
        <f t="shared" si="0"/>
        <v>0</v>
      </c>
      <c r="R15" s="28">
        <f t="shared" si="0"/>
        <v>0</v>
      </c>
      <c r="S15" s="28">
        <f t="shared" si="0"/>
        <v>0</v>
      </c>
      <c r="T15" s="28">
        <f t="shared" si="0"/>
        <v>0</v>
      </c>
      <c r="U15" s="28">
        <f t="shared" si="0"/>
        <v>0</v>
      </c>
      <c r="V15" s="29">
        <f t="shared" ref="V15:V17" si="1">SUM(B15:U15)</f>
        <v>0</v>
      </c>
      <c r="W15" s="30">
        <f t="shared" ref="W15:W17" si="2">V15/20</f>
        <v>0</v>
      </c>
      <c r="X15" s="1"/>
      <c r="Z15" s="2"/>
    </row>
    <row r="16" spans="1:26">
      <c r="A16" s="19" t="s">
        <v>8</v>
      </c>
      <c r="B16" s="28">
        <f t="shared" ref="B16:U16" si="3">B13</f>
        <v>0</v>
      </c>
      <c r="C16" s="28">
        <f t="shared" si="3"/>
        <v>0</v>
      </c>
      <c r="D16" s="28">
        <f t="shared" si="3"/>
        <v>0</v>
      </c>
      <c r="E16" s="28">
        <f t="shared" si="3"/>
        <v>0</v>
      </c>
      <c r="F16" s="28">
        <f t="shared" si="3"/>
        <v>0</v>
      </c>
      <c r="G16" s="28">
        <f t="shared" si="3"/>
        <v>0</v>
      </c>
      <c r="H16" s="28">
        <f t="shared" si="3"/>
        <v>0</v>
      </c>
      <c r="I16" s="28">
        <f t="shared" si="3"/>
        <v>0</v>
      </c>
      <c r="J16" s="28">
        <f t="shared" si="3"/>
        <v>0</v>
      </c>
      <c r="K16" s="28">
        <f t="shared" si="3"/>
        <v>0</v>
      </c>
      <c r="L16" s="28">
        <f t="shared" si="3"/>
        <v>0</v>
      </c>
      <c r="M16" s="28">
        <f t="shared" si="3"/>
        <v>0</v>
      </c>
      <c r="N16" s="28">
        <f t="shared" si="3"/>
        <v>0</v>
      </c>
      <c r="O16" s="28">
        <f t="shared" si="3"/>
        <v>0</v>
      </c>
      <c r="P16" s="28">
        <f t="shared" si="3"/>
        <v>0</v>
      </c>
      <c r="Q16" s="28">
        <f t="shared" si="3"/>
        <v>0</v>
      </c>
      <c r="R16" s="28">
        <f t="shared" si="3"/>
        <v>0</v>
      </c>
      <c r="S16" s="28">
        <f t="shared" si="3"/>
        <v>0</v>
      </c>
      <c r="T16" s="28">
        <f t="shared" si="3"/>
        <v>0</v>
      </c>
      <c r="U16" s="28">
        <f t="shared" si="3"/>
        <v>0</v>
      </c>
      <c r="V16" s="29">
        <f t="shared" si="1"/>
        <v>0</v>
      </c>
      <c r="W16" s="30">
        <f t="shared" si="2"/>
        <v>0</v>
      </c>
      <c r="X16" s="1"/>
      <c r="Z16" s="2"/>
    </row>
    <row r="17" spans="1:26">
      <c r="A17" s="3" t="s">
        <v>6</v>
      </c>
      <c r="B17" s="6">
        <f>B16+B15</f>
        <v>0</v>
      </c>
      <c r="C17" s="6">
        <f t="shared" ref="C17:U17" si="4">C16+C15</f>
        <v>0</v>
      </c>
      <c r="D17" s="6">
        <f t="shared" si="4"/>
        <v>0</v>
      </c>
      <c r="E17" s="6">
        <f t="shared" si="4"/>
        <v>0</v>
      </c>
      <c r="F17" s="6">
        <f t="shared" si="4"/>
        <v>0</v>
      </c>
      <c r="G17" s="6">
        <f t="shared" si="4"/>
        <v>0</v>
      </c>
      <c r="H17" s="6">
        <f t="shared" si="4"/>
        <v>0</v>
      </c>
      <c r="I17" s="6">
        <f t="shared" si="4"/>
        <v>0</v>
      </c>
      <c r="J17" s="6">
        <f t="shared" si="4"/>
        <v>0</v>
      </c>
      <c r="K17" s="6">
        <f t="shared" si="4"/>
        <v>0</v>
      </c>
      <c r="L17" s="6">
        <f t="shared" si="4"/>
        <v>0</v>
      </c>
      <c r="M17" s="6">
        <f t="shared" si="4"/>
        <v>0</v>
      </c>
      <c r="N17" s="6">
        <f t="shared" si="4"/>
        <v>0</v>
      </c>
      <c r="O17" s="6">
        <f t="shared" si="4"/>
        <v>0</v>
      </c>
      <c r="P17" s="6">
        <f t="shared" si="4"/>
        <v>0</v>
      </c>
      <c r="Q17" s="6">
        <f t="shared" si="4"/>
        <v>0</v>
      </c>
      <c r="R17" s="6">
        <f t="shared" si="4"/>
        <v>0</v>
      </c>
      <c r="S17" s="6">
        <f t="shared" si="4"/>
        <v>0</v>
      </c>
      <c r="T17" s="6">
        <f t="shared" si="4"/>
        <v>0</v>
      </c>
      <c r="U17" s="6">
        <f t="shared" si="4"/>
        <v>0</v>
      </c>
      <c r="V17" s="21">
        <f t="shared" si="1"/>
        <v>0</v>
      </c>
      <c r="W17" s="20">
        <f t="shared" si="2"/>
        <v>0</v>
      </c>
      <c r="X17" s="1"/>
      <c r="Z17" s="2"/>
    </row>
    <row r="18" spans="1:26">
      <c r="A18" s="17" t="s">
        <v>9</v>
      </c>
      <c r="B18" s="31" t="s">
        <v>10</v>
      </c>
      <c r="C18" s="31" t="s">
        <v>10</v>
      </c>
      <c r="D18" s="31" t="s">
        <v>10</v>
      </c>
      <c r="E18" s="31" t="s">
        <v>10</v>
      </c>
      <c r="F18" s="31" t="s">
        <v>10</v>
      </c>
      <c r="G18" s="31" t="s">
        <v>10</v>
      </c>
      <c r="H18" s="31" t="s">
        <v>10</v>
      </c>
      <c r="I18" s="31" t="s">
        <v>10</v>
      </c>
      <c r="J18" s="31" t="s">
        <v>10</v>
      </c>
      <c r="K18" s="31" t="s">
        <v>10</v>
      </c>
      <c r="L18" s="31" t="s">
        <v>10</v>
      </c>
      <c r="M18" s="31" t="s">
        <v>10</v>
      </c>
      <c r="N18" s="31" t="s">
        <v>10</v>
      </c>
      <c r="O18" s="31" t="s">
        <v>10</v>
      </c>
      <c r="P18" s="31" t="s">
        <v>10</v>
      </c>
      <c r="Q18" s="31" t="s">
        <v>10</v>
      </c>
      <c r="R18" s="31" t="s">
        <v>10</v>
      </c>
      <c r="S18" s="31" t="s">
        <v>10</v>
      </c>
      <c r="T18" s="31" t="s">
        <v>10</v>
      </c>
      <c r="U18" s="31" t="s">
        <v>10</v>
      </c>
      <c r="V18" s="22">
        <f>NPV(3.5%,B17:U17)</f>
        <v>0</v>
      </c>
      <c r="W18" s="32"/>
      <c r="X18" s="1"/>
      <c r="Z18" s="2"/>
    </row>
    <row r="19" spans="1:26">
      <c r="A19" s="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6"/>
      <c r="W19" s="33"/>
      <c r="X19" s="1"/>
      <c r="Z19" s="2"/>
    </row>
    <row r="20" spans="1:26">
      <c r="A20" s="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"/>
      <c r="W20" s="33"/>
      <c r="X20" s="1"/>
      <c r="Z20" s="2"/>
    </row>
    <row r="21" spans="1:26" ht="22.5" customHeight="1">
      <c r="A21" s="38" t="s">
        <v>11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"/>
      <c r="Z21" s="2"/>
    </row>
    <row r="22" spans="1:26" ht="15" customHeight="1">
      <c r="A22" s="13" t="s">
        <v>2</v>
      </c>
      <c r="B22" s="14">
        <v>2013</v>
      </c>
      <c r="C22" s="14">
        <v>2014</v>
      </c>
      <c r="D22" s="14">
        <v>2015</v>
      </c>
      <c r="E22" s="14">
        <v>2016</v>
      </c>
      <c r="F22" s="14">
        <v>2017</v>
      </c>
      <c r="G22" s="14">
        <v>2018</v>
      </c>
      <c r="H22" s="14">
        <v>2019</v>
      </c>
      <c r="I22" s="14">
        <v>2020</v>
      </c>
      <c r="J22" s="14">
        <v>2021</v>
      </c>
      <c r="K22" s="14">
        <v>2022</v>
      </c>
      <c r="L22" s="14">
        <v>2023</v>
      </c>
      <c r="M22" s="14">
        <v>2024</v>
      </c>
      <c r="N22" s="14">
        <v>2025</v>
      </c>
      <c r="O22" s="14">
        <v>2026</v>
      </c>
      <c r="P22" s="14">
        <v>2027</v>
      </c>
      <c r="Q22" s="14">
        <v>2028</v>
      </c>
      <c r="R22" s="14">
        <v>2029</v>
      </c>
      <c r="S22" s="14">
        <v>2030</v>
      </c>
      <c r="T22" s="14">
        <v>2031</v>
      </c>
      <c r="U22" s="14">
        <v>2032</v>
      </c>
      <c r="V22" s="39" t="s">
        <v>3</v>
      </c>
      <c r="W22" s="41" t="s">
        <v>17</v>
      </c>
      <c r="X22" s="1"/>
      <c r="Z22" s="2"/>
    </row>
    <row r="23" spans="1:26" ht="14.25" customHeight="1">
      <c r="A23" s="15" t="s">
        <v>16</v>
      </c>
      <c r="B23" s="16">
        <v>1</v>
      </c>
      <c r="C23" s="16">
        <v>2</v>
      </c>
      <c r="D23" s="16">
        <v>3</v>
      </c>
      <c r="E23" s="16">
        <v>4</v>
      </c>
      <c r="F23" s="16">
        <v>5</v>
      </c>
      <c r="G23" s="16">
        <v>6</v>
      </c>
      <c r="H23" s="16">
        <v>7</v>
      </c>
      <c r="I23" s="16">
        <v>8</v>
      </c>
      <c r="J23" s="16">
        <v>9</v>
      </c>
      <c r="K23" s="16">
        <v>10</v>
      </c>
      <c r="L23" s="16">
        <v>11</v>
      </c>
      <c r="M23" s="16">
        <v>12</v>
      </c>
      <c r="N23" s="16">
        <v>13</v>
      </c>
      <c r="O23" s="16">
        <v>14</v>
      </c>
      <c r="P23" s="16">
        <v>15</v>
      </c>
      <c r="Q23" s="16">
        <v>16</v>
      </c>
      <c r="R23" s="16">
        <v>17</v>
      </c>
      <c r="S23" s="16">
        <v>18</v>
      </c>
      <c r="T23" s="16">
        <v>19</v>
      </c>
      <c r="U23" s="16">
        <v>20</v>
      </c>
      <c r="V23" s="40"/>
      <c r="W23" s="42"/>
      <c r="X23" s="1"/>
      <c r="Z23" s="2"/>
    </row>
    <row r="24" spans="1:26">
      <c r="A24" s="4" t="s">
        <v>20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  <c r="W24" s="25"/>
      <c r="X24" s="1"/>
      <c r="Z24" s="2"/>
    </row>
    <row r="25" spans="1:26">
      <c r="A25" s="18" t="s">
        <v>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6"/>
      <c r="W25" s="27"/>
      <c r="X25" s="1"/>
      <c r="Z25" s="2"/>
    </row>
    <row r="26" spans="1:26">
      <c r="A26" s="19" t="s">
        <v>19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9">
        <f>SUM(B26:U26)</f>
        <v>0</v>
      </c>
      <c r="W26" s="30">
        <f>V26/20</f>
        <v>0</v>
      </c>
      <c r="X26" s="1"/>
      <c r="Z26" s="2"/>
    </row>
    <row r="27" spans="1:26">
      <c r="A27" s="18" t="s">
        <v>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9"/>
      <c r="W27" s="30"/>
      <c r="X27" s="1"/>
      <c r="Z27" s="2"/>
    </row>
    <row r="28" spans="1:26">
      <c r="A28" s="19" t="s">
        <v>12</v>
      </c>
      <c r="B28" s="28">
        <v>0.2785475</v>
      </c>
      <c r="C28" s="28">
        <v>0.2785475</v>
      </c>
      <c r="D28" s="28">
        <v>0.2785475</v>
      </c>
      <c r="E28" s="28">
        <v>0.2785475</v>
      </c>
      <c r="F28" s="28">
        <v>0.2785475</v>
      </c>
      <c r="G28" s="28">
        <v>0.2785475</v>
      </c>
      <c r="H28" s="28">
        <v>0.2785475</v>
      </c>
      <c r="I28" s="28">
        <v>0.2785475</v>
      </c>
      <c r="J28" s="28">
        <v>0.2785475</v>
      </c>
      <c r="K28" s="28">
        <v>0.2785475</v>
      </c>
      <c r="L28" s="28">
        <v>0.2785475</v>
      </c>
      <c r="M28" s="28">
        <v>0.2785475</v>
      </c>
      <c r="N28" s="28">
        <v>0.2785475</v>
      </c>
      <c r="O28" s="28">
        <v>0.2785475</v>
      </c>
      <c r="P28" s="28">
        <v>0.2785475</v>
      </c>
      <c r="Q28" s="28">
        <v>0.2785475</v>
      </c>
      <c r="R28" s="28">
        <v>0.2785475</v>
      </c>
      <c r="S28" s="28">
        <v>0.2785475</v>
      </c>
      <c r="T28" s="28">
        <v>0.2785475</v>
      </c>
      <c r="U28" s="28">
        <v>0.2785475</v>
      </c>
      <c r="V28" s="29">
        <f>SUM(B28:U28)</f>
        <v>5.5709500000000016</v>
      </c>
      <c r="W28" s="30">
        <f>V28/20</f>
        <v>0.27854750000000006</v>
      </c>
      <c r="X28" s="1"/>
      <c r="Z28" s="2"/>
    </row>
    <row r="29" spans="1:26">
      <c r="A29" s="1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  <c r="W29" s="30"/>
      <c r="X29" s="1"/>
      <c r="Z29" s="2"/>
    </row>
    <row r="30" spans="1:26">
      <c r="A30" s="19" t="s">
        <v>7</v>
      </c>
      <c r="B30" s="28">
        <f t="shared" ref="B30:U30" si="5">B26</f>
        <v>0</v>
      </c>
      <c r="C30" s="28">
        <f t="shared" si="5"/>
        <v>0</v>
      </c>
      <c r="D30" s="28">
        <f t="shared" si="5"/>
        <v>0</v>
      </c>
      <c r="E30" s="28">
        <f t="shared" si="5"/>
        <v>0</v>
      </c>
      <c r="F30" s="28">
        <f t="shared" si="5"/>
        <v>0</v>
      </c>
      <c r="G30" s="28">
        <f t="shared" si="5"/>
        <v>0</v>
      </c>
      <c r="H30" s="28">
        <f t="shared" si="5"/>
        <v>0</v>
      </c>
      <c r="I30" s="28">
        <f t="shared" si="5"/>
        <v>0</v>
      </c>
      <c r="J30" s="28">
        <f t="shared" si="5"/>
        <v>0</v>
      </c>
      <c r="K30" s="28">
        <f t="shared" si="5"/>
        <v>0</v>
      </c>
      <c r="L30" s="28">
        <f t="shared" si="5"/>
        <v>0</v>
      </c>
      <c r="M30" s="28">
        <f t="shared" si="5"/>
        <v>0</v>
      </c>
      <c r="N30" s="28">
        <f t="shared" si="5"/>
        <v>0</v>
      </c>
      <c r="O30" s="28">
        <f t="shared" si="5"/>
        <v>0</v>
      </c>
      <c r="P30" s="28">
        <f t="shared" si="5"/>
        <v>0</v>
      </c>
      <c r="Q30" s="28">
        <f t="shared" si="5"/>
        <v>0</v>
      </c>
      <c r="R30" s="28">
        <f t="shared" si="5"/>
        <v>0</v>
      </c>
      <c r="S30" s="28">
        <f t="shared" si="5"/>
        <v>0</v>
      </c>
      <c r="T30" s="28">
        <f t="shared" si="5"/>
        <v>0</v>
      </c>
      <c r="U30" s="28">
        <f t="shared" si="5"/>
        <v>0</v>
      </c>
      <c r="V30" s="29">
        <f t="shared" ref="V30:V32" si="6">SUM(B30:U30)</f>
        <v>0</v>
      </c>
      <c r="W30" s="30">
        <f t="shared" ref="W30:W32" si="7">V30/20</f>
        <v>0</v>
      </c>
      <c r="X30" s="1"/>
      <c r="Z30" s="2"/>
    </row>
    <row r="31" spans="1:26">
      <c r="A31" s="19" t="s">
        <v>8</v>
      </c>
      <c r="B31" s="28">
        <f t="shared" ref="B31:U31" si="8">B28</f>
        <v>0.2785475</v>
      </c>
      <c r="C31" s="28">
        <f t="shared" si="8"/>
        <v>0.2785475</v>
      </c>
      <c r="D31" s="28">
        <f t="shared" si="8"/>
        <v>0.2785475</v>
      </c>
      <c r="E31" s="28">
        <f t="shared" si="8"/>
        <v>0.2785475</v>
      </c>
      <c r="F31" s="28">
        <f t="shared" si="8"/>
        <v>0.2785475</v>
      </c>
      <c r="G31" s="28">
        <f t="shared" si="8"/>
        <v>0.2785475</v>
      </c>
      <c r="H31" s="28">
        <f t="shared" si="8"/>
        <v>0.2785475</v>
      </c>
      <c r="I31" s="28">
        <f t="shared" si="8"/>
        <v>0.2785475</v>
      </c>
      <c r="J31" s="28">
        <f t="shared" si="8"/>
        <v>0.2785475</v>
      </c>
      <c r="K31" s="28">
        <f t="shared" si="8"/>
        <v>0.2785475</v>
      </c>
      <c r="L31" s="28">
        <f t="shared" si="8"/>
        <v>0.2785475</v>
      </c>
      <c r="M31" s="28">
        <f t="shared" si="8"/>
        <v>0.2785475</v>
      </c>
      <c r="N31" s="28">
        <f t="shared" si="8"/>
        <v>0.2785475</v>
      </c>
      <c r="O31" s="28">
        <f t="shared" si="8"/>
        <v>0.2785475</v>
      </c>
      <c r="P31" s="28">
        <f t="shared" si="8"/>
        <v>0.2785475</v>
      </c>
      <c r="Q31" s="28">
        <f t="shared" si="8"/>
        <v>0.2785475</v>
      </c>
      <c r="R31" s="28">
        <f t="shared" si="8"/>
        <v>0.2785475</v>
      </c>
      <c r="S31" s="28">
        <f t="shared" si="8"/>
        <v>0.2785475</v>
      </c>
      <c r="T31" s="28">
        <f t="shared" si="8"/>
        <v>0.2785475</v>
      </c>
      <c r="U31" s="28">
        <f t="shared" si="8"/>
        <v>0.2785475</v>
      </c>
      <c r="V31" s="29">
        <f t="shared" si="6"/>
        <v>5.5709500000000016</v>
      </c>
      <c r="W31" s="30">
        <f t="shared" si="7"/>
        <v>0.27854750000000006</v>
      </c>
      <c r="X31" s="1"/>
      <c r="Z31" s="2"/>
    </row>
    <row r="32" spans="1:26">
      <c r="A32" s="3" t="s">
        <v>6</v>
      </c>
      <c r="B32" s="6">
        <f>B31+B30</f>
        <v>0.2785475</v>
      </c>
      <c r="C32" s="6">
        <f t="shared" ref="C32:U32" si="9">C31+C30</f>
        <v>0.2785475</v>
      </c>
      <c r="D32" s="6">
        <f t="shared" si="9"/>
        <v>0.2785475</v>
      </c>
      <c r="E32" s="6">
        <f t="shared" si="9"/>
        <v>0.2785475</v>
      </c>
      <c r="F32" s="6">
        <f t="shared" si="9"/>
        <v>0.2785475</v>
      </c>
      <c r="G32" s="6">
        <f t="shared" si="9"/>
        <v>0.2785475</v>
      </c>
      <c r="H32" s="6">
        <f t="shared" si="9"/>
        <v>0.2785475</v>
      </c>
      <c r="I32" s="6">
        <f t="shared" si="9"/>
        <v>0.2785475</v>
      </c>
      <c r="J32" s="6">
        <f t="shared" si="9"/>
        <v>0.2785475</v>
      </c>
      <c r="K32" s="6">
        <f t="shared" si="9"/>
        <v>0.2785475</v>
      </c>
      <c r="L32" s="6">
        <f t="shared" si="9"/>
        <v>0.2785475</v>
      </c>
      <c r="M32" s="6">
        <f t="shared" si="9"/>
        <v>0.2785475</v>
      </c>
      <c r="N32" s="6">
        <f t="shared" si="9"/>
        <v>0.2785475</v>
      </c>
      <c r="O32" s="6">
        <f t="shared" si="9"/>
        <v>0.2785475</v>
      </c>
      <c r="P32" s="6">
        <f t="shared" si="9"/>
        <v>0.2785475</v>
      </c>
      <c r="Q32" s="6">
        <f t="shared" si="9"/>
        <v>0.2785475</v>
      </c>
      <c r="R32" s="6">
        <f t="shared" si="9"/>
        <v>0.2785475</v>
      </c>
      <c r="S32" s="6">
        <f t="shared" si="9"/>
        <v>0.2785475</v>
      </c>
      <c r="T32" s="6">
        <f t="shared" si="9"/>
        <v>0.2785475</v>
      </c>
      <c r="U32" s="6">
        <f t="shared" si="9"/>
        <v>0.2785475</v>
      </c>
      <c r="V32" s="21">
        <f t="shared" si="6"/>
        <v>5.5709500000000016</v>
      </c>
      <c r="W32" s="20">
        <f t="shared" si="7"/>
        <v>0.27854750000000006</v>
      </c>
      <c r="X32" s="1"/>
      <c r="Z32" s="2"/>
    </row>
    <row r="33" spans="1:26">
      <c r="A33" s="17" t="s">
        <v>9</v>
      </c>
      <c r="B33" s="31" t="s">
        <v>10</v>
      </c>
      <c r="C33" s="31" t="s">
        <v>10</v>
      </c>
      <c r="D33" s="31" t="s">
        <v>10</v>
      </c>
      <c r="E33" s="31" t="s">
        <v>10</v>
      </c>
      <c r="F33" s="31" t="s">
        <v>10</v>
      </c>
      <c r="G33" s="31" t="s">
        <v>10</v>
      </c>
      <c r="H33" s="31" t="s">
        <v>10</v>
      </c>
      <c r="I33" s="31" t="s">
        <v>10</v>
      </c>
      <c r="J33" s="31" t="s">
        <v>10</v>
      </c>
      <c r="K33" s="31" t="s">
        <v>10</v>
      </c>
      <c r="L33" s="31" t="s">
        <v>10</v>
      </c>
      <c r="M33" s="31" t="s">
        <v>10</v>
      </c>
      <c r="N33" s="31" t="s">
        <v>10</v>
      </c>
      <c r="O33" s="31" t="s">
        <v>10</v>
      </c>
      <c r="P33" s="31" t="s">
        <v>10</v>
      </c>
      <c r="Q33" s="31" t="s">
        <v>10</v>
      </c>
      <c r="R33" s="31" t="s">
        <v>10</v>
      </c>
      <c r="S33" s="31" t="s">
        <v>10</v>
      </c>
      <c r="T33" s="31" t="s">
        <v>10</v>
      </c>
      <c r="U33" s="31" t="s">
        <v>10</v>
      </c>
      <c r="V33" s="22">
        <f>NPV(3.5%,B32:U32)</f>
        <v>3.9588294087505584</v>
      </c>
      <c r="W33" s="32"/>
      <c r="X33" s="1"/>
      <c r="Z33" s="2"/>
    </row>
    <row r="34" spans="1:26">
      <c r="A34" s="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6"/>
      <c r="W34" s="33"/>
      <c r="X34" s="1"/>
      <c r="Z34" s="2"/>
    </row>
    <row r="35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Z35" s="2"/>
    </row>
    <row r="36" spans="1:26" ht="25.5" customHeight="1">
      <c r="A36" s="38" t="s">
        <v>18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1"/>
      <c r="Z36" s="2"/>
    </row>
    <row r="37" spans="1:26">
      <c r="A37" s="13" t="s">
        <v>2</v>
      </c>
      <c r="B37" s="14">
        <v>2013</v>
      </c>
      <c r="C37" s="14">
        <v>2014</v>
      </c>
      <c r="D37" s="14">
        <v>2015</v>
      </c>
      <c r="E37" s="14">
        <v>2016</v>
      </c>
      <c r="F37" s="14">
        <v>2017</v>
      </c>
      <c r="G37" s="14">
        <v>2018</v>
      </c>
      <c r="H37" s="14">
        <v>2019</v>
      </c>
      <c r="I37" s="14">
        <v>2020</v>
      </c>
      <c r="J37" s="14">
        <v>2021</v>
      </c>
      <c r="K37" s="14">
        <v>2022</v>
      </c>
      <c r="L37" s="14">
        <v>2023</v>
      </c>
      <c r="M37" s="14">
        <v>2024</v>
      </c>
      <c r="N37" s="14">
        <v>2025</v>
      </c>
      <c r="O37" s="14">
        <v>2026</v>
      </c>
      <c r="P37" s="14">
        <v>2027</v>
      </c>
      <c r="Q37" s="14">
        <v>2028</v>
      </c>
      <c r="R37" s="14">
        <v>2029</v>
      </c>
      <c r="S37" s="14">
        <v>2030</v>
      </c>
      <c r="T37" s="14">
        <v>2031</v>
      </c>
      <c r="U37" s="14">
        <v>2032</v>
      </c>
      <c r="V37" s="39" t="s">
        <v>3</v>
      </c>
      <c r="W37" s="41" t="s">
        <v>17</v>
      </c>
      <c r="X37" s="1"/>
      <c r="Z37" s="2"/>
    </row>
    <row r="38" spans="1:26" ht="14.25" customHeight="1">
      <c r="A38" s="15" t="s">
        <v>16</v>
      </c>
      <c r="B38" s="16">
        <v>1</v>
      </c>
      <c r="C38" s="16">
        <v>2</v>
      </c>
      <c r="D38" s="16">
        <v>3</v>
      </c>
      <c r="E38" s="16">
        <v>4</v>
      </c>
      <c r="F38" s="16">
        <v>5</v>
      </c>
      <c r="G38" s="16">
        <v>6</v>
      </c>
      <c r="H38" s="16">
        <v>7</v>
      </c>
      <c r="I38" s="16">
        <v>8</v>
      </c>
      <c r="J38" s="16">
        <v>9</v>
      </c>
      <c r="K38" s="16">
        <v>10</v>
      </c>
      <c r="L38" s="16">
        <v>11</v>
      </c>
      <c r="M38" s="16">
        <v>12</v>
      </c>
      <c r="N38" s="16">
        <v>13</v>
      </c>
      <c r="O38" s="16">
        <v>14</v>
      </c>
      <c r="P38" s="16">
        <v>15</v>
      </c>
      <c r="Q38" s="16">
        <v>16</v>
      </c>
      <c r="R38" s="16">
        <v>17</v>
      </c>
      <c r="S38" s="16">
        <v>18</v>
      </c>
      <c r="T38" s="16">
        <v>19</v>
      </c>
      <c r="U38" s="16">
        <v>20</v>
      </c>
      <c r="V38" s="40"/>
      <c r="W38" s="42"/>
      <c r="X38" s="1"/>
      <c r="Z38" s="2"/>
    </row>
    <row r="39" spans="1:26">
      <c r="A39" s="4" t="s">
        <v>20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4"/>
      <c r="W39" s="25"/>
      <c r="X39" s="1"/>
      <c r="Z39" s="2"/>
    </row>
    <row r="40" spans="1:26">
      <c r="A40" s="18" t="s">
        <v>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6"/>
      <c r="W40" s="27"/>
      <c r="X40" s="1"/>
      <c r="Z40" s="2"/>
    </row>
    <row r="41" spans="1:26">
      <c r="A41" s="19" t="s">
        <v>3</v>
      </c>
      <c r="B41" s="28">
        <f>(B26+B11)/2</f>
        <v>0</v>
      </c>
      <c r="C41" s="28">
        <f t="shared" ref="C41:U41" si="10">(C26+C11)/2</f>
        <v>0</v>
      </c>
      <c r="D41" s="28">
        <f t="shared" si="10"/>
        <v>0</v>
      </c>
      <c r="E41" s="28">
        <f t="shared" si="10"/>
        <v>0</v>
      </c>
      <c r="F41" s="28">
        <f t="shared" si="10"/>
        <v>0</v>
      </c>
      <c r="G41" s="28">
        <f t="shared" si="10"/>
        <v>0</v>
      </c>
      <c r="H41" s="28">
        <f t="shared" si="10"/>
        <v>0</v>
      </c>
      <c r="I41" s="28">
        <f t="shared" si="10"/>
        <v>0</v>
      </c>
      <c r="J41" s="28">
        <f t="shared" si="10"/>
        <v>0</v>
      </c>
      <c r="K41" s="28">
        <f t="shared" si="10"/>
        <v>0</v>
      </c>
      <c r="L41" s="28">
        <f t="shared" si="10"/>
        <v>0</v>
      </c>
      <c r="M41" s="28">
        <f t="shared" si="10"/>
        <v>0</v>
      </c>
      <c r="N41" s="28">
        <f t="shared" si="10"/>
        <v>0</v>
      </c>
      <c r="O41" s="28">
        <f t="shared" si="10"/>
        <v>0</v>
      </c>
      <c r="P41" s="28">
        <f t="shared" si="10"/>
        <v>0</v>
      </c>
      <c r="Q41" s="28">
        <f t="shared" si="10"/>
        <v>0</v>
      </c>
      <c r="R41" s="28">
        <f t="shared" si="10"/>
        <v>0</v>
      </c>
      <c r="S41" s="28">
        <f t="shared" si="10"/>
        <v>0</v>
      </c>
      <c r="T41" s="28">
        <f t="shared" si="10"/>
        <v>0</v>
      </c>
      <c r="U41" s="28">
        <f t="shared" si="10"/>
        <v>0</v>
      </c>
      <c r="V41" s="29">
        <f>SUM(B41:U41)</f>
        <v>0</v>
      </c>
      <c r="W41" s="30">
        <f>V41/20</f>
        <v>0</v>
      </c>
      <c r="X41" s="1"/>
      <c r="Z41" s="2"/>
    </row>
    <row r="42" spans="1:26">
      <c r="A42" s="18" t="s">
        <v>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9"/>
      <c r="W42" s="30"/>
      <c r="Z42" s="2"/>
    </row>
    <row r="43" spans="1:26">
      <c r="A43" s="19" t="s">
        <v>3</v>
      </c>
      <c r="B43" s="28">
        <f>(B28+B13)/2</f>
        <v>0.13927375</v>
      </c>
      <c r="C43" s="28">
        <f t="shared" ref="C43:U43" si="11">(C28+C13)/2</f>
        <v>0.13927375</v>
      </c>
      <c r="D43" s="28">
        <f t="shared" si="11"/>
        <v>0.13927375</v>
      </c>
      <c r="E43" s="28">
        <f t="shared" si="11"/>
        <v>0.13927375</v>
      </c>
      <c r="F43" s="28">
        <f t="shared" si="11"/>
        <v>0.13927375</v>
      </c>
      <c r="G43" s="28">
        <f t="shared" si="11"/>
        <v>0.13927375</v>
      </c>
      <c r="H43" s="28">
        <f t="shared" si="11"/>
        <v>0.13927375</v>
      </c>
      <c r="I43" s="28">
        <f t="shared" si="11"/>
        <v>0.13927375</v>
      </c>
      <c r="J43" s="28">
        <f t="shared" si="11"/>
        <v>0.13927375</v>
      </c>
      <c r="K43" s="28">
        <f t="shared" si="11"/>
        <v>0.13927375</v>
      </c>
      <c r="L43" s="28">
        <f t="shared" si="11"/>
        <v>0.13927375</v>
      </c>
      <c r="M43" s="28">
        <f t="shared" si="11"/>
        <v>0.13927375</v>
      </c>
      <c r="N43" s="28">
        <f t="shared" si="11"/>
        <v>0.13927375</v>
      </c>
      <c r="O43" s="28">
        <f t="shared" si="11"/>
        <v>0.13927375</v>
      </c>
      <c r="P43" s="28">
        <f t="shared" si="11"/>
        <v>0.13927375</v>
      </c>
      <c r="Q43" s="28">
        <f t="shared" si="11"/>
        <v>0.13927375</v>
      </c>
      <c r="R43" s="28">
        <f t="shared" si="11"/>
        <v>0.13927375</v>
      </c>
      <c r="S43" s="28">
        <f t="shared" si="11"/>
        <v>0.13927375</v>
      </c>
      <c r="T43" s="28">
        <f t="shared" si="11"/>
        <v>0.13927375</v>
      </c>
      <c r="U43" s="28">
        <f t="shared" si="11"/>
        <v>0.13927375</v>
      </c>
      <c r="V43" s="29">
        <f>SUM(B43:U43)</f>
        <v>2.7854750000000008</v>
      </c>
      <c r="W43" s="30">
        <f>V43/20</f>
        <v>0.13927375000000003</v>
      </c>
      <c r="Z43" s="2"/>
    </row>
    <row r="44" spans="1:26">
      <c r="A44" s="1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9"/>
      <c r="W44" s="30"/>
      <c r="Z44" s="2"/>
    </row>
    <row r="45" spans="1:26">
      <c r="A45" s="19" t="s">
        <v>7</v>
      </c>
      <c r="B45" s="28">
        <f t="shared" ref="B45:U45" si="12">B41</f>
        <v>0</v>
      </c>
      <c r="C45" s="28">
        <f t="shared" si="12"/>
        <v>0</v>
      </c>
      <c r="D45" s="28">
        <f t="shared" si="12"/>
        <v>0</v>
      </c>
      <c r="E45" s="28">
        <f t="shared" si="12"/>
        <v>0</v>
      </c>
      <c r="F45" s="28">
        <f t="shared" si="12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8">
        <f t="shared" si="12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8">
        <f t="shared" si="12"/>
        <v>0</v>
      </c>
      <c r="Q45" s="28">
        <f t="shared" si="12"/>
        <v>0</v>
      </c>
      <c r="R45" s="28">
        <f t="shared" si="12"/>
        <v>0</v>
      </c>
      <c r="S45" s="28">
        <f t="shared" si="12"/>
        <v>0</v>
      </c>
      <c r="T45" s="28">
        <f t="shared" si="12"/>
        <v>0</v>
      </c>
      <c r="U45" s="28">
        <f t="shared" si="12"/>
        <v>0</v>
      </c>
      <c r="V45" s="29">
        <f t="shared" ref="V45:V47" si="13">SUM(B45:U45)</f>
        <v>0</v>
      </c>
      <c r="W45" s="30">
        <f t="shared" ref="W45:W47" si="14">V45/20</f>
        <v>0</v>
      </c>
      <c r="Z45" s="2"/>
    </row>
    <row r="46" spans="1:26">
      <c r="A46" s="19" t="s">
        <v>8</v>
      </c>
      <c r="B46" s="28">
        <f t="shared" ref="B46:U46" si="15">B43</f>
        <v>0.13927375</v>
      </c>
      <c r="C46" s="28">
        <f t="shared" si="15"/>
        <v>0.13927375</v>
      </c>
      <c r="D46" s="28">
        <f t="shared" si="15"/>
        <v>0.13927375</v>
      </c>
      <c r="E46" s="28">
        <f t="shared" si="15"/>
        <v>0.13927375</v>
      </c>
      <c r="F46" s="28">
        <f t="shared" si="15"/>
        <v>0.13927375</v>
      </c>
      <c r="G46" s="28">
        <f t="shared" si="15"/>
        <v>0.13927375</v>
      </c>
      <c r="H46" s="28">
        <f t="shared" si="15"/>
        <v>0.13927375</v>
      </c>
      <c r="I46" s="28">
        <f t="shared" si="15"/>
        <v>0.13927375</v>
      </c>
      <c r="J46" s="28">
        <f t="shared" si="15"/>
        <v>0.13927375</v>
      </c>
      <c r="K46" s="28">
        <f t="shared" si="15"/>
        <v>0.13927375</v>
      </c>
      <c r="L46" s="28">
        <f t="shared" si="15"/>
        <v>0.13927375</v>
      </c>
      <c r="M46" s="28">
        <f t="shared" si="15"/>
        <v>0.13927375</v>
      </c>
      <c r="N46" s="28">
        <f t="shared" si="15"/>
        <v>0.13927375</v>
      </c>
      <c r="O46" s="28">
        <f t="shared" si="15"/>
        <v>0.13927375</v>
      </c>
      <c r="P46" s="28">
        <f t="shared" si="15"/>
        <v>0.13927375</v>
      </c>
      <c r="Q46" s="28">
        <f t="shared" si="15"/>
        <v>0.13927375</v>
      </c>
      <c r="R46" s="28">
        <f t="shared" si="15"/>
        <v>0.13927375</v>
      </c>
      <c r="S46" s="28">
        <f t="shared" si="15"/>
        <v>0.13927375</v>
      </c>
      <c r="T46" s="28">
        <f t="shared" si="15"/>
        <v>0.13927375</v>
      </c>
      <c r="U46" s="28">
        <f t="shared" si="15"/>
        <v>0.13927375</v>
      </c>
      <c r="V46" s="29">
        <f t="shared" si="13"/>
        <v>2.7854750000000008</v>
      </c>
      <c r="W46" s="30">
        <f t="shared" si="14"/>
        <v>0.13927375000000003</v>
      </c>
      <c r="Z46" s="2"/>
    </row>
    <row r="47" spans="1:26">
      <c r="A47" s="3" t="s">
        <v>6</v>
      </c>
      <c r="B47" s="6">
        <f>B46+B45</f>
        <v>0.13927375</v>
      </c>
      <c r="C47" s="6">
        <f t="shared" ref="C47:U47" si="16">C46+C45</f>
        <v>0.13927375</v>
      </c>
      <c r="D47" s="6">
        <f t="shared" si="16"/>
        <v>0.13927375</v>
      </c>
      <c r="E47" s="6">
        <f t="shared" si="16"/>
        <v>0.13927375</v>
      </c>
      <c r="F47" s="6">
        <f t="shared" si="16"/>
        <v>0.13927375</v>
      </c>
      <c r="G47" s="6">
        <f t="shared" si="16"/>
        <v>0.13927375</v>
      </c>
      <c r="H47" s="6">
        <f t="shared" si="16"/>
        <v>0.13927375</v>
      </c>
      <c r="I47" s="6">
        <f t="shared" si="16"/>
        <v>0.13927375</v>
      </c>
      <c r="J47" s="6">
        <f t="shared" si="16"/>
        <v>0.13927375</v>
      </c>
      <c r="K47" s="6">
        <f t="shared" si="16"/>
        <v>0.13927375</v>
      </c>
      <c r="L47" s="6">
        <f t="shared" si="16"/>
        <v>0.13927375</v>
      </c>
      <c r="M47" s="6">
        <f t="shared" si="16"/>
        <v>0.13927375</v>
      </c>
      <c r="N47" s="6">
        <f t="shared" si="16"/>
        <v>0.13927375</v>
      </c>
      <c r="O47" s="6">
        <f t="shared" si="16"/>
        <v>0.13927375</v>
      </c>
      <c r="P47" s="6">
        <f t="shared" si="16"/>
        <v>0.13927375</v>
      </c>
      <c r="Q47" s="6">
        <f t="shared" si="16"/>
        <v>0.13927375</v>
      </c>
      <c r="R47" s="6">
        <f t="shared" si="16"/>
        <v>0.13927375</v>
      </c>
      <c r="S47" s="6">
        <f t="shared" si="16"/>
        <v>0.13927375</v>
      </c>
      <c r="T47" s="6">
        <f t="shared" si="16"/>
        <v>0.13927375</v>
      </c>
      <c r="U47" s="6">
        <f t="shared" si="16"/>
        <v>0.13927375</v>
      </c>
      <c r="V47" s="21">
        <f t="shared" si="13"/>
        <v>2.7854750000000008</v>
      </c>
      <c r="W47" s="20">
        <f t="shared" si="14"/>
        <v>0.13927375000000003</v>
      </c>
      <c r="Z47" s="2"/>
    </row>
    <row r="48" spans="1:26">
      <c r="A48" s="17" t="s">
        <v>9</v>
      </c>
      <c r="B48" s="31" t="s">
        <v>10</v>
      </c>
      <c r="C48" s="31" t="s">
        <v>10</v>
      </c>
      <c r="D48" s="31" t="s">
        <v>10</v>
      </c>
      <c r="E48" s="31" t="s">
        <v>10</v>
      </c>
      <c r="F48" s="31" t="s">
        <v>10</v>
      </c>
      <c r="G48" s="31" t="s">
        <v>10</v>
      </c>
      <c r="H48" s="31" t="s">
        <v>10</v>
      </c>
      <c r="I48" s="31" t="s">
        <v>10</v>
      </c>
      <c r="J48" s="31" t="s">
        <v>10</v>
      </c>
      <c r="K48" s="31" t="s">
        <v>10</v>
      </c>
      <c r="L48" s="31" t="s">
        <v>10</v>
      </c>
      <c r="M48" s="31" t="s">
        <v>10</v>
      </c>
      <c r="N48" s="31" t="s">
        <v>10</v>
      </c>
      <c r="O48" s="31" t="s">
        <v>10</v>
      </c>
      <c r="P48" s="31" t="s">
        <v>10</v>
      </c>
      <c r="Q48" s="31" t="s">
        <v>10</v>
      </c>
      <c r="R48" s="31" t="s">
        <v>10</v>
      </c>
      <c r="S48" s="31" t="s">
        <v>10</v>
      </c>
      <c r="T48" s="31" t="s">
        <v>10</v>
      </c>
      <c r="U48" s="31" t="s">
        <v>10</v>
      </c>
      <c r="V48" s="22">
        <f>NPV(3.5%,B47:U47)</f>
        <v>1.9794147043752792</v>
      </c>
      <c r="W48" s="32"/>
      <c r="Z48" s="2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Z49" s="2"/>
    </row>
    <row r="50" spans="1:26">
      <c r="A50" s="7" t="s">
        <v>13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Z50" s="2"/>
    </row>
    <row r="51" spans="1:26">
      <c r="A51" s="5" t="s">
        <v>21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Z51" s="2"/>
    </row>
    <row r="52" spans="1:26">
      <c r="A52" s="5" t="s">
        <v>22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</sheetData>
  <sheetProtection password="8725" sheet="1" objects="1" scenarios="1"/>
  <mergeCells count="10">
    <mergeCell ref="V22:V23"/>
    <mergeCell ref="W22:W23"/>
    <mergeCell ref="V37:V38"/>
    <mergeCell ref="W37:W38"/>
    <mergeCell ref="A36:W36"/>
    <mergeCell ref="A4:W4"/>
    <mergeCell ref="A6:W6"/>
    <mergeCell ref="V7:V8"/>
    <mergeCell ref="W7:W8"/>
    <mergeCell ref="A21:W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Moore</dc:creator>
  <cp:lastModifiedBy>M291374</cp:lastModifiedBy>
  <dcterms:created xsi:type="dcterms:W3CDTF">2012-05-14T07:47:38Z</dcterms:created>
  <dcterms:modified xsi:type="dcterms:W3CDTF">2012-07-17T09:51:25Z</dcterms:modified>
</cp:coreProperties>
</file>